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bros" sheetId="2" state="visible" r:id="rId2"/>
    <sheet name="Viviendas" sheetId="3" state="visible" r:id="rId3"/>
    <sheet name="Resumen anual" sheetId="4" state="visible" r:id="rId4"/>
    <sheet name="Listas" sheetId="5" state="visible" r:id="rId5"/>
  </sheets>
  <definedNames>
    <definedName name="_xlnm._FilterDatabase" localSheetId="1" hidden="1">'Cobros'!$A$1:$J$601</definedName>
    <definedName name="_xlnm._FilterDatabase" localSheetId="2" hidden="1">'Viviendas'!$A$1:$G$61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/mm/yyyy"/>
    <numFmt numFmtId="166" formatCode="mmm yyyy"/>
  </numFmts>
  <fonts count="24">
    <font>
      <name val="Calibri"/>
      <family val="2"/>
      <color theme="1"/>
      <sz val="11"/>
      <scheme val="minor"/>
    </font>
    <font>
      <name val="Arial"/>
      <color rgb="00111318"/>
      <sz val="10"/>
    </font>
    <font>
      <name val="Arial"/>
      <b val="1"/>
      <color rgb="00FFFFFF"/>
      <sz val="20"/>
    </font>
    <font>
      <name val="Arial"/>
      <color rgb="00DCE6FB"/>
      <sz val="10"/>
    </font>
    <font>
      <name val="Arial"/>
      <color rgb="00FFFFFF"/>
      <sz val="6"/>
    </font>
    <font>
      <name val="Arial"/>
      <b val="1"/>
      <color rgb="000D3CA0"/>
      <sz val="13"/>
    </font>
    <font>
      <name val="Arial"/>
      <b val="1"/>
      <color rgb="00FFFFFF"/>
      <sz val="12"/>
    </font>
    <font>
      <name val="Arial"/>
      <color rgb="00111318"/>
      <sz val="10.5"/>
    </font>
    <font>
      <name val="Arial"/>
      <i val="1"/>
      <color rgb="00616F89"/>
      <sz val="9.5"/>
    </font>
    <font>
      <name val="Arial"/>
      <color rgb="001152D4"/>
      <sz val="8"/>
    </font>
    <font>
      <name val="Arial"/>
      <b val="1"/>
      <color rgb="00616F89"/>
      <sz val="11"/>
    </font>
    <font>
      <name val="Arial"/>
      <color rgb="00616F89"/>
      <sz val="10.5"/>
    </font>
    <font>
      <name val="Arial"/>
      <b val="1"/>
      <color rgb="000D3CA0"/>
      <sz val="12"/>
    </font>
    <font>
      <name val="Arial"/>
      <b val="1"/>
      <color rgb="001152D4"/>
      <sz val="11"/>
      <u val="single"/>
    </font>
    <font>
      <name val="Arial"/>
      <b val="1"/>
      <color rgb="00FFFFFF"/>
      <sz val="10"/>
    </font>
    <font>
      <name val="Arial"/>
      <color rgb="00616F89"/>
      <sz val="10"/>
    </font>
    <font>
      <name val="Arial"/>
      <b val="1"/>
      <color rgb="001152D4"/>
      <sz val="18"/>
    </font>
    <font>
      <name val="Arial"/>
      <b val="1"/>
      <color rgb="00616F89"/>
      <sz val="10"/>
    </font>
    <font>
      <name val="Arial"/>
      <b val="1"/>
      <color rgb="000D3CA0"/>
      <sz val="14"/>
    </font>
    <font>
      <name val="Arial"/>
      <i val="1"/>
      <color rgb="00616F89"/>
      <sz val="9"/>
    </font>
    <font>
      <name val="Arial"/>
      <b val="1"/>
      <color rgb="00616F89"/>
      <sz val="9"/>
    </font>
    <font>
      <name val="Arial"/>
      <b val="1"/>
      <color rgb="00111318"/>
      <sz val="15"/>
    </font>
    <font>
      <name val="Arial"/>
      <b val="1"/>
      <color rgb="00B42318"/>
      <sz val="15"/>
    </font>
    <font>
      <name val="Arial"/>
      <b val="1"/>
      <color rgb="000D3CA0"/>
      <sz val="10.5"/>
    </font>
  </fonts>
  <fills count="6">
    <fill>
      <patternFill/>
    </fill>
    <fill>
      <patternFill patternType="gray125"/>
    </fill>
    <fill>
      <patternFill patternType="solid">
        <fgColor rgb="001152D4"/>
      </patternFill>
    </fill>
    <fill>
      <patternFill patternType="solid">
        <fgColor rgb="00F2F2F7"/>
      </patternFill>
    </fill>
    <fill>
      <patternFill patternType="solid">
        <fgColor rgb="00E8EFFC"/>
      </patternFill>
    </fill>
    <fill>
      <patternFill patternType="solid">
        <fgColor rgb="00F4F6FA"/>
      </patternFill>
    </fill>
  </fills>
  <borders count="7">
    <border>
      <left/>
      <right/>
      <top/>
      <bottom/>
      <diagonal/>
    </border>
    <border>
      <bottom style="medium">
        <color rgb="00C9D8F7"/>
      </bottom>
    </border>
    <border>
      <left style="thick">
        <color rgb="001152D4"/>
      </left>
    </border>
    <border>
      <bottom style="medium">
        <color rgb="000D3CA0"/>
      </bottom>
    </border>
    <border>
      <bottom style="thin">
        <color rgb="00E3E6EC"/>
      </bottom>
    </border>
    <border>
      <left style="medium">
        <color rgb="001152D4"/>
      </left>
      <right style="medium">
        <color rgb="001152D4"/>
      </right>
      <top style="medium">
        <color rgb="001152D4"/>
      </top>
      <bottom style="medium">
        <color rgb="001152D4"/>
      </bottom>
    </border>
    <border>
      <top style="medium">
        <color rgb="001152D4"/>
      </top>
    </border>
  </borders>
  <cellStyleXfs count="1">
    <xf numFmtId="0" fontId="1" fillId="0" borderId="0"/>
  </cellStyleXfs>
  <cellXfs count="40">
    <xf numFmtId="0" fontId="0" fillId="0" borderId="0" pivotButton="0" quotePrefix="0" xfId="0"/>
    <xf numFmtId="0" fontId="2" fillId="2" borderId="0" applyAlignment="1" pivotButton="0" quotePrefix="0" xfId="0">
      <alignment vertical="center" wrapText="1" indent="1"/>
    </xf>
    <xf numFmtId="0" fontId="0" fillId="2" borderId="0" pivotButton="0" quotePrefix="0" xfId="0"/>
    <xf numFmtId="0" fontId="3" fillId="2" borderId="0" applyAlignment="1" pivotButton="0" quotePrefix="0" xfId="0">
      <alignment vertical="center" wrapText="1" indent="1"/>
    </xf>
    <xf numFmtId="0" fontId="4" fillId="2" borderId="0" applyAlignment="1" pivotButton="0" quotePrefix="0" xfId="0">
      <alignment vertical="center" wrapText="1" indent="1"/>
    </xf>
    <xf numFmtId="0" fontId="5" fillId="0" borderId="1" applyAlignment="1" pivotButton="0" quotePrefix="0" xfId="0">
      <alignment vertical="bottom"/>
    </xf>
    <xf numFmtId="0" fontId="0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 indent="1"/>
    </xf>
    <xf numFmtId="0" fontId="9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 indent="1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 wrapText="1" indent="1"/>
    </xf>
    <xf numFmtId="0" fontId="12" fillId="4" borderId="2" applyAlignment="1" pivotButton="0" quotePrefix="0" xfId="0">
      <alignment vertical="center" wrapText="1" indent="1"/>
    </xf>
    <xf numFmtId="0" fontId="0" fillId="4" borderId="0" pivotButton="0" quotePrefix="0" xfId="0"/>
    <xf numFmtId="0" fontId="7" fillId="4" borderId="2" applyAlignment="1" pivotButton="0" quotePrefix="0" xfId="0">
      <alignment vertical="center" wrapText="1" indent="1"/>
    </xf>
    <xf numFmtId="0" fontId="13" fillId="4" borderId="2" applyAlignment="1" pivotButton="0" quotePrefix="0" xfId="0">
      <alignment vertical="center" wrapText="1" indent="1"/>
    </xf>
    <xf numFmtId="0" fontId="14" fillId="2" borderId="3" applyAlignment="1" pivotButton="0" quotePrefix="0" xfId="0">
      <alignment vertical="center" wrapText="1" indent="1"/>
    </xf>
    <xf numFmtId="166" fontId="1" fillId="0" borderId="4" applyAlignment="1" pivotButton="0" quotePrefix="0" xfId="0">
      <alignment horizontal="left" vertical="center" indent="1"/>
    </xf>
    <xf numFmtId="0" fontId="1" fillId="0" borderId="4" applyAlignment="1" pivotButton="0" quotePrefix="0" xfId="0">
      <alignment vertical="center" indent="1"/>
    </xf>
    <xf numFmtId="0" fontId="15" fillId="5" borderId="4" applyAlignment="1" pivotButton="0" quotePrefix="0" xfId="0">
      <alignment vertical="center" indent="1"/>
    </xf>
    <xf numFmtId="164" fontId="15" fillId="5" borderId="4" applyAlignment="1" pivotButton="0" quotePrefix="0" xfId="0">
      <alignment horizontal="right" vertical="center" indent="1"/>
    </xf>
    <xf numFmtId="164" fontId="1" fillId="0" borderId="4" applyAlignment="1" pivotButton="0" quotePrefix="0" xfId="0">
      <alignment horizontal="right" vertical="center" indent="1"/>
    </xf>
    <xf numFmtId="165" fontId="1" fillId="0" borderId="4" applyAlignment="1" pivotButton="0" quotePrefix="0" xfId="0">
      <alignment horizontal="right" vertical="center" indent="1"/>
    </xf>
    <xf numFmtId="0" fontId="1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 indent="1"/>
    </xf>
    <xf numFmtId="1" fontId="1" fillId="0" borderId="4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1" fontId="18" fillId="4" borderId="5" applyAlignment="1" pivotButton="0" quotePrefix="0" xfId="0">
      <alignment horizontal="center" vertical="center"/>
    </xf>
    <xf numFmtId="0" fontId="20" fillId="3" borderId="0" applyAlignment="1" pivotButton="0" quotePrefix="0" xfId="0">
      <alignment vertical="center" indent="1"/>
    </xf>
    <xf numFmtId="0" fontId="19" fillId="0" borderId="0" applyAlignment="1" pivotButton="0" quotePrefix="0" xfId="0">
      <alignment vertical="top" wrapText="1"/>
    </xf>
    <xf numFmtId="164" fontId="21" fillId="3" borderId="0" applyAlignment="1" pivotButton="0" quotePrefix="0" xfId="0">
      <alignment horizontal="right" vertical="center" indent="1"/>
    </xf>
    <xf numFmtId="164" fontId="22" fillId="3" borderId="0" applyAlignment="1" pivotButton="0" quotePrefix="0" xfId="0">
      <alignment horizontal="right" vertical="center" indent="1"/>
    </xf>
    <xf numFmtId="0" fontId="15" fillId="0" borderId="4" applyAlignment="1" pivotButton="0" quotePrefix="0" xfId="0">
      <alignment vertical="center" indent="1"/>
    </xf>
    <xf numFmtId="0" fontId="23" fillId="4" borderId="6" applyAlignment="1" pivotButton="0" quotePrefix="0" xfId="0">
      <alignment vertical="center" indent="1"/>
    </xf>
    <xf numFmtId="164" fontId="23" fillId="4" borderId="6" applyAlignment="1" pivotButton="0" quotePrefix="0" xfId="0">
      <alignment horizontal="right" vertical="center" indent="1"/>
    </xf>
    <xf numFmtId="1" fontId="23" fillId="4" borderId="6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1D7A35"/>
      </font>
      <fill>
        <patternFill patternType="solid">
          <fgColor rgb="00E4F6E9"/>
        </patternFill>
      </fill>
    </dxf>
    <dxf>
      <font>
        <name val="Arial"/>
        <b val="1"/>
        <color rgb="009A5B00"/>
      </font>
      <fill>
        <patternFill patternType="solid">
          <fgColor rgb="00FFF2DE"/>
        </patternFill>
      </fill>
    </dxf>
    <dxf>
      <font>
        <name val="Arial"/>
        <b val="1"/>
        <color rgb="00B42318"/>
      </font>
      <fill>
        <patternFill patternType="solid">
          <fgColor rgb="00FFE6E4"/>
        </patternFill>
      </fill>
    </dxf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due.app/es/?utm_source=template&amp;utm_medium=xlsx&amp;utm_campaign=rent_ledger" TargetMode="External" Id="rId1" /></Relationships>
</file>

<file path=xl/worksheets/sheet1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B2:C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8" customWidth="1" min="3" max="3"/>
    <col width="3" customWidth="1" min="4" max="4"/>
  </cols>
  <sheetData>
    <row r="1" ht="12" customHeight="1"/>
    <row r="2" ht="44" customHeight="1">
      <c r="B2" s="1" t="inlineStr">
        <is>
          <t>Plantilla Excel para el control de alquileres</t>
        </is>
      </c>
      <c r="C2" s="2" t="n"/>
    </row>
    <row r="3" ht="26" customHeight="1">
      <c r="B3" s="3" t="inlineStr">
        <is>
          <t>Hecha por RentDue · uso libre, personal o profesional · abre en Excel, Numbers, LibreOffice y Google Sheets</t>
        </is>
      </c>
      <c r="C3" s="2" t="n"/>
    </row>
    <row r="4" ht="10" customHeight="1">
      <c r="B4" s="4" t="n"/>
      <c r="C4" s="2" t="n"/>
    </row>
    <row r="5" ht="18" customHeight="1"/>
    <row r="6" ht="28" customHeight="1">
      <c r="B6" s="5" t="inlineStr">
        <is>
          <t>Cómo se usa, en cinco pasos</t>
        </is>
      </c>
      <c r="C6" s="6" t="n"/>
    </row>
    <row r="8" ht="42" customHeight="1">
      <c r="B8" s="7" t="n">
        <v>1</v>
      </c>
      <c r="C8" s="8" t="inlineStr">
        <is>
          <t>En «Viviendas», da de alta cada vivienda una vez: propiedad, un nombre que no se repita, inquilino, renta mensual y día de pago.</t>
        </is>
      </c>
    </row>
    <row r="9" ht="6" customHeight="1"/>
    <row r="10" ht="42" customHeight="1">
      <c r="B10" s="7" t="n">
        <v>2</v>
      </c>
      <c r="C10" s="8" t="inlineStr">
        <is>
          <t>En «Cobros», añade una fila por vivienda y mes antes de que llegue el alquiler. Al elegir la vivienda, la propiedad, el inquilino y la renta se rellenan solos.</t>
        </is>
      </c>
    </row>
    <row r="11" ht="6" customHeight="1"/>
    <row r="12" ht="42" customHeight="1">
      <c r="B12" s="7" t="n">
        <v>3</v>
      </c>
      <c r="C12" s="8" t="inlineStr">
        <is>
          <t>Cuando entre el dinero, escribe el importe y la fecha, y elige el estado: Pagado, Pendiente o Impagado.</t>
        </is>
      </c>
    </row>
    <row r="13" ht="6" customHeight="1"/>
    <row r="14" ht="42" customHeight="1">
      <c r="B14" s="7" t="n">
        <v>4</v>
      </c>
      <c r="C14" s="8" t="inlineStr">
        <is>
          <t>En «Resumen anual», escribe el año arriba y lee la renta, lo cobrado y el saldo por vivienda y por mes.</t>
        </is>
      </c>
    </row>
    <row r="15" ht="6" customHeight="1"/>
    <row r="16" ht="36" customHeight="1">
      <c r="B16" s="7" t="n">
        <v>5</v>
      </c>
      <c r="C16" s="8" t="inlineStr">
        <is>
          <t>Borra las filas de ejemplo (las que dicen EJEMPLO en Notas) antes de empezar.</t>
        </is>
      </c>
    </row>
    <row r="17" ht="6" customHeight="1"/>
    <row r="18" ht="20" customHeight="1">
      <c r="C18" s="9" t="inlineStr">
        <is>
          <t>Las columnas en gris se calculan solas. «Renta del mes» se puede sobrescribir si la renta cambia.</t>
        </is>
      </c>
    </row>
    <row r="19" ht="18" customHeight="1"/>
    <row r="20" ht="28" customHeight="1">
      <c r="B20" s="5" t="inlineStr">
        <is>
          <t>Tres hábitos para que el control funcione</t>
        </is>
      </c>
      <c r="C20" s="6" t="n"/>
    </row>
    <row r="22" ht="26" customHeight="1">
      <c r="B22" s="10" t="inlineStr">
        <is>
          <t>●</t>
        </is>
      </c>
      <c r="C22" s="11" t="inlineStr">
        <is>
          <t>Una fila por vivienda y mes, se haya cobrado o no. Un mes sin fila es un mes que nadie comprobó.</t>
        </is>
      </c>
    </row>
    <row r="23" ht="42" customHeight="1">
      <c r="B23" s="10" t="inlineStr">
        <is>
          <t>●</t>
        </is>
      </c>
      <c r="C23" s="11" t="inlineStr">
        <is>
          <t>Si la renta cambia (por ejemplo, con la actualización anual), escribe el nuevo importe encima de «Renta del mes» desde ese mes.</t>
        </is>
      </c>
    </row>
    <row r="24" ht="42" customHeight="1">
      <c r="B24" s="10" t="inlineStr">
        <is>
          <t>●</t>
        </is>
      </c>
      <c r="C24" s="11" t="inlineStr">
        <is>
          <t>No borres nunca un mes impagado: cambia su estado cuando se resuelva y conserva la fila, porque la fila es el registro.</t>
        </is>
      </c>
    </row>
    <row r="25" ht="18" customHeight="1"/>
    <row r="26" ht="28" customHeight="1">
      <c r="B26" s="5" t="inlineStr">
        <is>
          <t>Lo que una hoja de cálculo no hace</t>
        </is>
      </c>
      <c r="C26" s="6" t="n"/>
    </row>
    <row r="28" ht="26" customHeight="1">
      <c r="B28" s="12" t="inlineStr">
        <is>
          <t>–</t>
        </is>
      </c>
      <c r="C28" s="13" t="inlineStr">
        <is>
          <t>No te avisa antes del día de pago: alguien tiene que abrirla.</t>
        </is>
      </c>
    </row>
    <row r="29" ht="42" customHeight="1">
      <c r="B29" s="12" t="inlineStr">
        <is>
          <t>–</t>
        </is>
      </c>
      <c r="C29" s="13" t="inlineStr">
        <is>
          <t>No marca sola un mes como impagado: cada estado lo pones tú, y un mes que nadie rellenó se queda en blanco.</t>
        </is>
      </c>
    </row>
    <row r="30" ht="26" customHeight="1">
      <c r="B30" s="12" t="inlineStr">
        <is>
          <t>–</t>
        </is>
      </c>
      <c r="C30" s="13" t="inlineStr">
        <is>
          <t>No guarda recibos ni capturas de las transferencias.</t>
        </is>
      </c>
    </row>
    <row r="31" ht="26" customHeight="1">
      <c r="B31" s="12" t="inlineStr">
        <is>
          <t>–</t>
        </is>
      </c>
      <c r="C31" s="13" t="inlineStr">
        <is>
          <t>Se rellena en el ordenador, normalmente días después, y el resumen cubre las 20 primeras viviendas.</t>
        </is>
      </c>
    </row>
    <row r="33" ht="28" customHeight="1">
      <c r="B33" s="14" t="inlineStr">
        <is>
          <t>Cuando la hoja se te quede corta</t>
        </is>
      </c>
      <c r="C33" s="15" t="n"/>
    </row>
    <row r="34" ht="42" customHeight="1">
      <c r="B34" s="16" t="inlineStr">
        <is>
          <t>RentDue hace lo mismo desde el móvil y sin cuenta: abre cada mes para todas las viviendas, te avisa antes del día de pago y deja a la vista un mes sin cobrar hasta que lo resuelves.</t>
        </is>
      </c>
      <c r="C34" s="15" t="n"/>
    </row>
    <row r="35" ht="26" customHeight="1">
      <c r="B35" s="17" t="inlineStr">
        <is>
          <t>rentdue.app/es  →</t>
        </is>
      </c>
      <c r="C35" s="15" t="n"/>
    </row>
    <row r="36" ht="14" customHeight="1"/>
  </sheetData>
  <mergeCells count="6">
    <mergeCell ref="B2:C2"/>
    <mergeCell ref="B33:C33"/>
    <mergeCell ref="B3:C3"/>
    <mergeCell ref="B34:C34"/>
    <mergeCell ref="B35:C35"/>
    <mergeCell ref="B4:C4"/>
  </mergeCells>
  <hyperlinks>
    <hyperlink xmlns:r="http://schemas.openxmlformats.org/officeDocument/2006/relationships" ref="B35" r:id="rId1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J6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2" customWidth="1" min="4" max="4"/>
    <col width="15" customWidth="1" min="5" max="5"/>
    <col width="17" customWidth="1" min="6" max="6"/>
    <col width="15" customWidth="1" min="7" max="7"/>
    <col width="13" customWidth="1" min="8" max="8"/>
    <col width="14" customWidth="1" min="9" max="9"/>
    <col width="34" customWidth="1" min="10" max="10"/>
  </cols>
  <sheetData>
    <row r="1" ht="34" customHeight="1">
      <c r="A1" s="18" t="inlineStr">
        <is>
          <t>Mes</t>
        </is>
      </c>
      <c r="B1" s="18" t="inlineStr">
        <is>
          <t>Vivienda</t>
        </is>
      </c>
      <c r="C1" s="18" t="inlineStr">
        <is>
          <t>Propiedad</t>
        </is>
      </c>
      <c r="D1" s="18" t="inlineStr">
        <is>
          <t>Inquilino</t>
        </is>
      </c>
      <c r="E1" s="18" t="inlineStr">
        <is>
          <t>Renta del mes</t>
        </is>
      </c>
      <c r="F1" s="18" t="inlineStr">
        <is>
          <t>Importe cobrado</t>
        </is>
      </c>
      <c r="G1" s="18" t="inlineStr">
        <is>
          <t>Fecha de cobro</t>
        </is>
      </c>
      <c r="H1" s="18" t="inlineStr">
        <is>
          <t>Estado</t>
        </is>
      </c>
      <c r="I1" s="18" t="inlineStr">
        <is>
          <t>Saldo</t>
        </is>
      </c>
      <c r="J1" s="18" t="inlineStr">
        <is>
          <t>Notas</t>
        </is>
      </c>
    </row>
    <row r="2" ht="20" customHeight="1">
      <c r="A2" s="19" t="n">
        <v>46023</v>
      </c>
      <c r="B2" s="20" t="inlineStr">
        <is>
          <t>Mayor 1</t>
        </is>
      </c>
      <c r="C2" s="21">
        <f>IF($B2="","",IFERROR(INDEX('Viviendas'!$A$2:$A$61,MATCH($B2,'Viviendas'!$B$2:$B$61,0)),""))</f>
        <v/>
      </c>
      <c r="D2" s="21">
        <f>IF($B2="","",IFERROR(INDEX('Viviendas'!$C$2:$C$61,MATCH($B2,'Viviendas'!$B$2:$B$61,0)),""))</f>
        <v/>
      </c>
      <c r="E2" s="22">
        <f>IF($B2="","",IFERROR(INDEX('Viviendas'!$D$2:$D$61,MATCH($B2,'Viviendas'!$B$2:$B$61,0)),0))</f>
        <v/>
      </c>
      <c r="F2" s="23" t="n">
        <v>1200</v>
      </c>
      <c r="G2" s="24" t="n">
        <v>46023</v>
      </c>
      <c r="H2" s="25" t="inlineStr">
        <is>
          <t>Pagado</t>
        </is>
      </c>
      <c r="I2" s="22">
        <f>IF($B2="","",N($E2)-N($F2))</f>
        <v/>
      </c>
      <c r="J2" s="26" t="inlineStr">
        <is>
          <t>EJEMPLO — bórralo</t>
        </is>
      </c>
    </row>
    <row r="3" ht="20" customHeight="1">
      <c r="A3" s="19" t="n">
        <v>46023</v>
      </c>
      <c r="B3" s="20" t="inlineStr">
        <is>
          <t>Mayor 2</t>
        </is>
      </c>
      <c r="C3" s="21">
        <f>IF($B3="","",IFERROR(INDEX('Viviendas'!$A$2:$A$61,MATCH($B3,'Viviendas'!$B$2:$B$61,0)),""))</f>
        <v/>
      </c>
      <c r="D3" s="21">
        <f>IF($B3="","",IFERROR(INDEX('Viviendas'!$C$2:$C$61,MATCH($B3,'Viviendas'!$B$2:$B$61,0)),""))</f>
        <v/>
      </c>
      <c r="E3" s="22">
        <f>IF($B3="","",IFERROR(INDEX('Viviendas'!$D$2:$D$61,MATCH($B3,'Viviendas'!$B$2:$B$61,0)),0))</f>
        <v/>
      </c>
      <c r="F3" s="23" t="n">
        <v>950</v>
      </c>
      <c r="G3" s="24" t="n">
        <v>46028</v>
      </c>
      <c r="H3" s="25" t="inlineStr">
        <is>
          <t>Pagado</t>
        </is>
      </c>
      <c r="I3" s="22">
        <f>IF($B3="","",N($E3)-N($F3))</f>
        <v/>
      </c>
      <c r="J3" s="26" t="inlineStr">
        <is>
          <t>EJEMPLO — bórralo</t>
        </is>
      </c>
    </row>
    <row r="4" ht="20" customHeight="1">
      <c r="A4" s="19" t="n">
        <v>46054</v>
      </c>
      <c r="B4" s="20" t="inlineStr">
        <is>
          <t>Mayor 1</t>
        </is>
      </c>
      <c r="C4" s="21">
        <f>IF($B4="","",IFERROR(INDEX('Viviendas'!$A$2:$A$61,MATCH($B4,'Viviendas'!$B$2:$B$61,0)),""))</f>
        <v/>
      </c>
      <c r="D4" s="21">
        <f>IF($B4="","",IFERROR(INDEX('Viviendas'!$C$2:$C$61,MATCH($B4,'Viviendas'!$B$2:$B$61,0)),""))</f>
        <v/>
      </c>
      <c r="E4" s="22">
        <f>IF($B4="","",IFERROR(INDEX('Viviendas'!$D$2:$D$61,MATCH($B4,'Viviendas'!$B$2:$B$61,0)),0))</f>
        <v/>
      </c>
      <c r="F4" s="23" t="n">
        <v>1200</v>
      </c>
      <c r="G4" s="24" t="n">
        <v>46055</v>
      </c>
      <c r="H4" s="25" t="inlineStr">
        <is>
          <t>Pagado</t>
        </is>
      </c>
      <c r="I4" s="22">
        <f>IF($B4="","",N($E4)-N($F4))</f>
        <v/>
      </c>
      <c r="J4" s="26" t="inlineStr">
        <is>
          <t>EJEMPLO — bórralo</t>
        </is>
      </c>
    </row>
    <row r="5" ht="20" customHeight="1">
      <c r="A5" s="19" t="n">
        <v>46054</v>
      </c>
      <c r="B5" s="20" t="inlineStr">
        <is>
          <t>Mayor 2</t>
        </is>
      </c>
      <c r="C5" s="21">
        <f>IF($B5="","",IFERROR(INDEX('Viviendas'!$A$2:$A$61,MATCH($B5,'Viviendas'!$B$2:$B$61,0)),""))</f>
        <v/>
      </c>
      <c r="D5" s="21">
        <f>IF($B5="","",IFERROR(INDEX('Viviendas'!$C$2:$C$61,MATCH($B5,'Viviendas'!$B$2:$B$61,0)),""))</f>
        <v/>
      </c>
      <c r="E5" s="22">
        <f>IF($B5="","",IFERROR(INDEX('Viviendas'!$D$2:$D$61,MATCH($B5,'Viviendas'!$B$2:$B$61,0)),0))</f>
        <v/>
      </c>
      <c r="F5" s="23" t="n">
        <v>400</v>
      </c>
      <c r="G5" s="24" t="n">
        <v>46060</v>
      </c>
      <c r="H5" s="25" t="inlineStr">
        <is>
          <t>Pendiente</t>
        </is>
      </c>
      <c r="I5" s="22">
        <f>IF($B5="","",N($E5)-N($F5))</f>
        <v/>
      </c>
      <c r="J5" s="26" t="inlineStr">
        <is>
          <t>EJEMPLO — bórralo</t>
        </is>
      </c>
    </row>
    <row r="6" ht="20" customHeight="1">
      <c r="A6" s="19" t="n"/>
      <c r="B6" s="20" t="n"/>
      <c r="C6" s="21">
        <f>IF($B6="","",IFERROR(INDEX('Viviendas'!$A$2:$A$61,MATCH($B6,'Viviendas'!$B$2:$B$61,0)),""))</f>
        <v/>
      </c>
      <c r="D6" s="21">
        <f>IF($B6="","",IFERROR(INDEX('Viviendas'!$C$2:$C$61,MATCH($B6,'Viviendas'!$B$2:$B$61,0)),""))</f>
        <v/>
      </c>
      <c r="E6" s="22">
        <f>IF($B6="","",IFERROR(INDEX('Viviendas'!$D$2:$D$61,MATCH($B6,'Viviendas'!$B$2:$B$61,0)),0))</f>
        <v/>
      </c>
      <c r="F6" s="23" t="n"/>
      <c r="G6" s="24" t="n"/>
      <c r="H6" s="25" t="n"/>
      <c r="I6" s="22">
        <f>IF($B6="","",N($E6)-N($F6))</f>
        <v/>
      </c>
      <c r="J6" s="20" t="n"/>
    </row>
    <row r="7" ht="20" customHeight="1">
      <c r="A7" s="19" t="n"/>
      <c r="B7" s="20" t="n"/>
      <c r="C7" s="21">
        <f>IF($B7="","",IFERROR(INDEX('Viviendas'!$A$2:$A$61,MATCH($B7,'Viviendas'!$B$2:$B$61,0)),""))</f>
        <v/>
      </c>
      <c r="D7" s="21">
        <f>IF($B7="","",IFERROR(INDEX('Viviendas'!$C$2:$C$61,MATCH($B7,'Viviendas'!$B$2:$B$61,0)),""))</f>
        <v/>
      </c>
      <c r="E7" s="22">
        <f>IF($B7="","",IFERROR(INDEX('Viviendas'!$D$2:$D$61,MATCH($B7,'Viviendas'!$B$2:$B$61,0)),0))</f>
        <v/>
      </c>
      <c r="F7" s="23" t="n"/>
      <c r="G7" s="24" t="n"/>
      <c r="H7" s="25" t="n"/>
      <c r="I7" s="22">
        <f>IF($B7="","",N($E7)-N($F7))</f>
        <v/>
      </c>
      <c r="J7" s="20" t="n"/>
    </row>
    <row r="8" ht="20" customHeight="1">
      <c r="A8" s="19" t="n"/>
      <c r="B8" s="20" t="n"/>
      <c r="C8" s="21">
        <f>IF($B8="","",IFERROR(INDEX('Viviendas'!$A$2:$A$61,MATCH($B8,'Viviendas'!$B$2:$B$61,0)),""))</f>
        <v/>
      </c>
      <c r="D8" s="21">
        <f>IF($B8="","",IFERROR(INDEX('Viviendas'!$C$2:$C$61,MATCH($B8,'Viviendas'!$B$2:$B$61,0)),""))</f>
        <v/>
      </c>
      <c r="E8" s="22">
        <f>IF($B8="","",IFERROR(INDEX('Viviendas'!$D$2:$D$61,MATCH($B8,'Viviendas'!$B$2:$B$61,0)),0))</f>
        <v/>
      </c>
      <c r="F8" s="23" t="n"/>
      <c r="G8" s="24" t="n"/>
      <c r="H8" s="25" t="n"/>
      <c r="I8" s="22">
        <f>IF($B8="","",N($E8)-N($F8))</f>
        <v/>
      </c>
      <c r="J8" s="20" t="n"/>
    </row>
    <row r="9" ht="20" customHeight="1">
      <c r="A9" s="19" t="n"/>
      <c r="B9" s="20" t="n"/>
      <c r="C9" s="21">
        <f>IF($B9="","",IFERROR(INDEX('Viviendas'!$A$2:$A$61,MATCH($B9,'Viviendas'!$B$2:$B$61,0)),""))</f>
        <v/>
      </c>
      <c r="D9" s="21">
        <f>IF($B9="","",IFERROR(INDEX('Viviendas'!$C$2:$C$61,MATCH($B9,'Viviendas'!$B$2:$B$61,0)),""))</f>
        <v/>
      </c>
      <c r="E9" s="22">
        <f>IF($B9="","",IFERROR(INDEX('Viviendas'!$D$2:$D$61,MATCH($B9,'Viviendas'!$B$2:$B$61,0)),0))</f>
        <v/>
      </c>
      <c r="F9" s="23" t="n"/>
      <c r="G9" s="24" t="n"/>
      <c r="H9" s="25" t="n"/>
      <c r="I9" s="22">
        <f>IF($B9="","",N($E9)-N($F9))</f>
        <v/>
      </c>
      <c r="J9" s="20" t="n"/>
    </row>
    <row r="10" ht="20" customHeight="1">
      <c r="A10" s="19" t="n"/>
      <c r="B10" s="20" t="n"/>
      <c r="C10" s="21">
        <f>IF($B10="","",IFERROR(INDEX('Viviendas'!$A$2:$A$61,MATCH($B10,'Viviendas'!$B$2:$B$61,0)),""))</f>
        <v/>
      </c>
      <c r="D10" s="21">
        <f>IF($B10="","",IFERROR(INDEX('Viviendas'!$C$2:$C$61,MATCH($B10,'Viviendas'!$B$2:$B$61,0)),""))</f>
        <v/>
      </c>
      <c r="E10" s="22">
        <f>IF($B10="","",IFERROR(INDEX('Viviendas'!$D$2:$D$61,MATCH($B10,'Viviendas'!$B$2:$B$61,0)),0))</f>
        <v/>
      </c>
      <c r="F10" s="23" t="n"/>
      <c r="G10" s="24" t="n"/>
      <c r="H10" s="25" t="n"/>
      <c r="I10" s="22">
        <f>IF($B10="","",N($E10)-N($F10))</f>
        <v/>
      </c>
      <c r="J10" s="20" t="n"/>
    </row>
    <row r="11" ht="20" customHeight="1">
      <c r="A11" s="19" t="n"/>
      <c r="B11" s="20" t="n"/>
      <c r="C11" s="21">
        <f>IF($B11="","",IFERROR(INDEX('Viviendas'!$A$2:$A$61,MATCH($B11,'Viviendas'!$B$2:$B$61,0)),""))</f>
        <v/>
      </c>
      <c r="D11" s="21">
        <f>IF($B11="","",IFERROR(INDEX('Viviendas'!$C$2:$C$61,MATCH($B11,'Viviendas'!$B$2:$B$61,0)),""))</f>
        <v/>
      </c>
      <c r="E11" s="22">
        <f>IF($B11="","",IFERROR(INDEX('Viviendas'!$D$2:$D$61,MATCH($B11,'Viviendas'!$B$2:$B$61,0)),0))</f>
        <v/>
      </c>
      <c r="F11" s="23" t="n"/>
      <c r="G11" s="24" t="n"/>
      <c r="H11" s="25" t="n"/>
      <c r="I11" s="22">
        <f>IF($B11="","",N($E11)-N($F11))</f>
        <v/>
      </c>
      <c r="J11" s="20" t="n"/>
    </row>
    <row r="12" ht="20" customHeight="1">
      <c r="A12" s="19" t="n"/>
      <c r="B12" s="20" t="n"/>
      <c r="C12" s="21">
        <f>IF($B12="","",IFERROR(INDEX('Viviendas'!$A$2:$A$61,MATCH($B12,'Viviendas'!$B$2:$B$61,0)),""))</f>
        <v/>
      </c>
      <c r="D12" s="21">
        <f>IF($B12="","",IFERROR(INDEX('Viviendas'!$C$2:$C$61,MATCH($B12,'Viviendas'!$B$2:$B$61,0)),""))</f>
        <v/>
      </c>
      <c r="E12" s="22">
        <f>IF($B12="","",IFERROR(INDEX('Viviendas'!$D$2:$D$61,MATCH($B12,'Viviendas'!$B$2:$B$61,0)),0))</f>
        <v/>
      </c>
      <c r="F12" s="23" t="n"/>
      <c r="G12" s="24" t="n"/>
      <c r="H12" s="25" t="n"/>
      <c r="I12" s="22">
        <f>IF($B12="","",N($E12)-N($F12))</f>
        <v/>
      </c>
      <c r="J12" s="20" t="n"/>
    </row>
    <row r="13" ht="20" customHeight="1">
      <c r="A13" s="19" t="n"/>
      <c r="B13" s="20" t="n"/>
      <c r="C13" s="21">
        <f>IF($B13="","",IFERROR(INDEX('Viviendas'!$A$2:$A$61,MATCH($B13,'Viviendas'!$B$2:$B$61,0)),""))</f>
        <v/>
      </c>
      <c r="D13" s="21">
        <f>IF($B13="","",IFERROR(INDEX('Viviendas'!$C$2:$C$61,MATCH($B13,'Viviendas'!$B$2:$B$61,0)),""))</f>
        <v/>
      </c>
      <c r="E13" s="22">
        <f>IF($B13="","",IFERROR(INDEX('Viviendas'!$D$2:$D$61,MATCH($B13,'Viviendas'!$B$2:$B$61,0)),0))</f>
        <v/>
      </c>
      <c r="F13" s="23" t="n"/>
      <c r="G13" s="24" t="n"/>
      <c r="H13" s="25" t="n"/>
      <c r="I13" s="22">
        <f>IF($B13="","",N($E13)-N($F13))</f>
        <v/>
      </c>
      <c r="J13" s="20" t="n"/>
    </row>
    <row r="14" ht="20" customHeight="1">
      <c r="A14" s="19" t="n"/>
      <c r="B14" s="20" t="n"/>
      <c r="C14" s="21">
        <f>IF($B14="","",IFERROR(INDEX('Viviendas'!$A$2:$A$61,MATCH($B14,'Viviendas'!$B$2:$B$61,0)),""))</f>
        <v/>
      </c>
      <c r="D14" s="21">
        <f>IF($B14="","",IFERROR(INDEX('Viviendas'!$C$2:$C$61,MATCH($B14,'Viviendas'!$B$2:$B$61,0)),""))</f>
        <v/>
      </c>
      <c r="E14" s="22">
        <f>IF($B14="","",IFERROR(INDEX('Viviendas'!$D$2:$D$61,MATCH($B14,'Viviendas'!$B$2:$B$61,0)),0))</f>
        <v/>
      </c>
      <c r="F14" s="23" t="n"/>
      <c r="G14" s="24" t="n"/>
      <c r="H14" s="25" t="n"/>
      <c r="I14" s="22">
        <f>IF($B14="","",N($E14)-N($F14))</f>
        <v/>
      </c>
      <c r="J14" s="20" t="n"/>
    </row>
    <row r="15" ht="20" customHeight="1">
      <c r="A15" s="19" t="n"/>
      <c r="B15" s="20" t="n"/>
      <c r="C15" s="21">
        <f>IF($B15="","",IFERROR(INDEX('Viviendas'!$A$2:$A$61,MATCH($B15,'Viviendas'!$B$2:$B$61,0)),""))</f>
        <v/>
      </c>
      <c r="D15" s="21">
        <f>IF($B15="","",IFERROR(INDEX('Viviendas'!$C$2:$C$61,MATCH($B15,'Viviendas'!$B$2:$B$61,0)),""))</f>
        <v/>
      </c>
      <c r="E15" s="22">
        <f>IF($B15="","",IFERROR(INDEX('Viviendas'!$D$2:$D$61,MATCH($B15,'Viviendas'!$B$2:$B$61,0)),0))</f>
        <v/>
      </c>
      <c r="F15" s="23" t="n"/>
      <c r="G15" s="24" t="n"/>
      <c r="H15" s="25" t="n"/>
      <c r="I15" s="22">
        <f>IF($B15="","",N($E15)-N($F15))</f>
        <v/>
      </c>
      <c r="J15" s="20" t="n"/>
    </row>
    <row r="16" ht="20" customHeight="1">
      <c r="A16" s="19" t="n"/>
      <c r="B16" s="20" t="n"/>
      <c r="C16" s="21">
        <f>IF($B16="","",IFERROR(INDEX('Viviendas'!$A$2:$A$61,MATCH($B16,'Viviendas'!$B$2:$B$61,0)),""))</f>
        <v/>
      </c>
      <c r="D16" s="21">
        <f>IF($B16="","",IFERROR(INDEX('Viviendas'!$C$2:$C$61,MATCH($B16,'Viviendas'!$B$2:$B$61,0)),""))</f>
        <v/>
      </c>
      <c r="E16" s="22">
        <f>IF($B16="","",IFERROR(INDEX('Viviendas'!$D$2:$D$61,MATCH($B16,'Viviendas'!$B$2:$B$61,0)),0))</f>
        <v/>
      </c>
      <c r="F16" s="23" t="n"/>
      <c r="G16" s="24" t="n"/>
      <c r="H16" s="25" t="n"/>
      <c r="I16" s="22">
        <f>IF($B16="","",N($E16)-N($F16))</f>
        <v/>
      </c>
      <c r="J16" s="20" t="n"/>
    </row>
    <row r="17" ht="20" customHeight="1">
      <c r="A17" s="19" t="n"/>
      <c r="B17" s="20" t="n"/>
      <c r="C17" s="21">
        <f>IF($B17="","",IFERROR(INDEX('Viviendas'!$A$2:$A$61,MATCH($B17,'Viviendas'!$B$2:$B$61,0)),""))</f>
        <v/>
      </c>
      <c r="D17" s="21">
        <f>IF($B17="","",IFERROR(INDEX('Viviendas'!$C$2:$C$61,MATCH($B17,'Viviendas'!$B$2:$B$61,0)),""))</f>
        <v/>
      </c>
      <c r="E17" s="22">
        <f>IF($B17="","",IFERROR(INDEX('Viviendas'!$D$2:$D$61,MATCH($B17,'Viviendas'!$B$2:$B$61,0)),0))</f>
        <v/>
      </c>
      <c r="F17" s="23" t="n"/>
      <c r="G17" s="24" t="n"/>
      <c r="H17" s="25" t="n"/>
      <c r="I17" s="22">
        <f>IF($B17="","",N($E17)-N($F17))</f>
        <v/>
      </c>
      <c r="J17" s="20" t="n"/>
    </row>
    <row r="18" ht="20" customHeight="1">
      <c r="A18" s="19" t="n"/>
      <c r="B18" s="20" t="n"/>
      <c r="C18" s="21">
        <f>IF($B18="","",IFERROR(INDEX('Viviendas'!$A$2:$A$61,MATCH($B18,'Viviendas'!$B$2:$B$61,0)),""))</f>
        <v/>
      </c>
      <c r="D18" s="21">
        <f>IF($B18="","",IFERROR(INDEX('Viviendas'!$C$2:$C$61,MATCH($B18,'Viviendas'!$B$2:$B$61,0)),""))</f>
        <v/>
      </c>
      <c r="E18" s="22">
        <f>IF($B18="","",IFERROR(INDEX('Viviendas'!$D$2:$D$61,MATCH($B18,'Viviendas'!$B$2:$B$61,0)),0))</f>
        <v/>
      </c>
      <c r="F18" s="23" t="n"/>
      <c r="G18" s="24" t="n"/>
      <c r="H18" s="25" t="n"/>
      <c r="I18" s="22">
        <f>IF($B18="","",N($E18)-N($F18))</f>
        <v/>
      </c>
      <c r="J18" s="20" t="n"/>
    </row>
    <row r="19" ht="20" customHeight="1">
      <c r="A19" s="19" t="n"/>
      <c r="B19" s="20" t="n"/>
      <c r="C19" s="21">
        <f>IF($B19="","",IFERROR(INDEX('Viviendas'!$A$2:$A$61,MATCH($B19,'Viviendas'!$B$2:$B$61,0)),""))</f>
        <v/>
      </c>
      <c r="D19" s="21">
        <f>IF($B19="","",IFERROR(INDEX('Viviendas'!$C$2:$C$61,MATCH($B19,'Viviendas'!$B$2:$B$61,0)),""))</f>
        <v/>
      </c>
      <c r="E19" s="22">
        <f>IF($B19="","",IFERROR(INDEX('Viviendas'!$D$2:$D$61,MATCH($B19,'Viviendas'!$B$2:$B$61,0)),0))</f>
        <v/>
      </c>
      <c r="F19" s="23" t="n"/>
      <c r="G19" s="24" t="n"/>
      <c r="H19" s="25" t="n"/>
      <c r="I19" s="22">
        <f>IF($B19="","",N($E19)-N($F19))</f>
        <v/>
      </c>
      <c r="J19" s="20" t="n"/>
    </row>
    <row r="20" ht="20" customHeight="1">
      <c r="A20" s="19" t="n"/>
      <c r="B20" s="20" t="n"/>
      <c r="C20" s="21">
        <f>IF($B20="","",IFERROR(INDEX('Viviendas'!$A$2:$A$61,MATCH($B20,'Viviendas'!$B$2:$B$61,0)),""))</f>
        <v/>
      </c>
      <c r="D20" s="21">
        <f>IF($B20="","",IFERROR(INDEX('Viviendas'!$C$2:$C$61,MATCH($B20,'Viviendas'!$B$2:$B$61,0)),""))</f>
        <v/>
      </c>
      <c r="E20" s="22">
        <f>IF($B20="","",IFERROR(INDEX('Viviendas'!$D$2:$D$61,MATCH($B20,'Viviendas'!$B$2:$B$61,0)),0))</f>
        <v/>
      </c>
      <c r="F20" s="23" t="n"/>
      <c r="G20" s="24" t="n"/>
      <c r="H20" s="25" t="n"/>
      <c r="I20" s="22">
        <f>IF($B20="","",N($E20)-N($F20))</f>
        <v/>
      </c>
      <c r="J20" s="20" t="n"/>
    </row>
    <row r="21" ht="20" customHeight="1">
      <c r="A21" s="19" t="n"/>
      <c r="B21" s="20" t="n"/>
      <c r="C21" s="21">
        <f>IF($B21="","",IFERROR(INDEX('Viviendas'!$A$2:$A$61,MATCH($B21,'Viviendas'!$B$2:$B$61,0)),""))</f>
        <v/>
      </c>
      <c r="D21" s="21">
        <f>IF($B21="","",IFERROR(INDEX('Viviendas'!$C$2:$C$61,MATCH($B21,'Viviendas'!$B$2:$B$61,0)),""))</f>
        <v/>
      </c>
      <c r="E21" s="22">
        <f>IF($B21="","",IFERROR(INDEX('Viviendas'!$D$2:$D$61,MATCH($B21,'Viviendas'!$B$2:$B$61,0)),0))</f>
        <v/>
      </c>
      <c r="F21" s="23" t="n"/>
      <c r="G21" s="24" t="n"/>
      <c r="H21" s="25" t="n"/>
      <c r="I21" s="22">
        <f>IF($B21="","",N($E21)-N($F21))</f>
        <v/>
      </c>
      <c r="J21" s="20" t="n"/>
    </row>
    <row r="22" ht="20" customHeight="1">
      <c r="A22" s="19" t="n"/>
      <c r="B22" s="20" t="n"/>
      <c r="C22" s="21">
        <f>IF($B22="","",IFERROR(INDEX('Viviendas'!$A$2:$A$61,MATCH($B22,'Viviendas'!$B$2:$B$61,0)),""))</f>
        <v/>
      </c>
      <c r="D22" s="21">
        <f>IF($B22="","",IFERROR(INDEX('Viviendas'!$C$2:$C$61,MATCH($B22,'Viviendas'!$B$2:$B$61,0)),""))</f>
        <v/>
      </c>
      <c r="E22" s="22">
        <f>IF($B22="","",IFERROR(INDEX('Viviendas'!$D$2:$D$61,MATCH($B22,'Viviendas'!$B$2:$B$61,0)),0))</f>
        <v/>
      </c>
      <c r="F22" s="23" t="n"/>
      <c r="G22" s="24" t="n"/>
      <c r="H22" s="25" t="n"/>
      <c r="I22" s="22">
        <f>IF($B22="","",N($E22)-N($F22))</f>
        <v/>
      </c>
      <c r="J22" s="20" t="n"/>
    </row>
    <row r="23" ht="20" customHeight="1">
      <c r="A23" s="19" t="n"/>
      <c r="B23" s="20" t="n"/>
      <c r="C23" s="21">
        <f>IF($B23="","",IFERROR(INDEX('Viviendas'!$A$2:$A$61,MATCH($B23,'Viviendas'!$B$2:$B$61,0)),""))</f>
        <v/>
      </c>
      <c r="D23" s="21">
        <f>IF($B23="","",IFERROR(INDEX('Viviendas'!$C$2:$C$61,MATCH($B23,'Viviendas'!$B$2:$B$61,0)),""))</f>
        <v/>
      </c>
      <c r="E23" s="22">
        <f>IF($B23="","",IFERROR(INDEX('Viviendas'!$D$2:$D$61,MATCH($B23,'Viviendas'!$B$2:$B$61,0)),0))</f>
        <v/>
      </c>
      <c r="F23" s="23" t="n"/>
      <c r="G23" s="24" t="n"/>
      <c r="H23" s="25" t="n"/>
      <c r="I23" s="22">
        <f>IF($B23="","",N($E23)-N($F23))</f>
        <v/>
      </c>
      <c r="J23" s="20" t="n"/>
    </row>
    <row r="24" ht="20" customHeight="1">
      <c r="A24" s="19" t="n"/>
      <c r="B24" s="20" t="n"/>
      <c r="C24" s="21">
        <f>IF($B24="","",IFERROR(INDEX('Viviendas'!$A$2:$A$61,MATCH($B24,'Viviendas'!$B$2:$B$61,0)),""))</f>
        <v/>
      </c>
      <c r="D24" s="21">
        <f>IF($B24="","",IFERROR(INDEX('Viviendas'!$C$2:$C$61,MATCH($B24,'Viviendas'!$B$2:$B$61,0)),""))</f>
        <v/>
      </c>
      <c r="E24" s="22">
        <f>IF($B24="","",IFERROR(INDEX('Viviendas'!$D$2:$D$61,MATCH($B24,'Viviendas'!$B$2:$B$61,0)),0))</f>
        <v/>
      </c>
      <c r="F24" s="23" t="n"/>
      <c r="G24" s="24" t="n"/>
      <c r="H24" s="25" t="n"/>
      <c r="I24" s="22">
        <f>IF($B24="","",N($E24)-N($F24))</f>
        <v/>
      </c>
      <c r="J24" s="20" t="n"/>
    </row>
    <row r="25" ht="20" customHeight="1">
      <c r="A25" s="19" t="n"/>
      <c r="B25" s="20" t="n"/>
      <c r="C25" s="21">
        <f>IF($B25="","",IFERROR(INDEX('Viviendas'!$A$2:$A$61,MATCH($B25,'Viviendas'!$B$2:$B$61,0)),""))</f>
        <v/>
      </c>
      <c r="D25" s="21">
        <f>IF($B25="","",IFERROR(INDEX('Viviendas'!$C$2:$C$61,MATCH($B25,'Viviendas'!$B$2:$B$61,0)),""))</f>
        <v/>
      </c>
      <c r="E25" s="22">
        <f>IF($B25="","",IFERROR(INDEX('Viviendas'!$D$2:$D$61,MATCH($B25,'Viviendas'!$B$2:$B$61,0)),0))</f>
        <v/>
      </c>
      <c r="F25" s="23" t="n"/>
      <c r="G25" s="24" t="n"/>
      <c r="H25" s="25" t="n"/>
      <c r="I25" s="22">
        <f>IF($B25="","",N($E25)-N($F25))</f>
        <v/>
      </c>
      <c r="J25" s="20" t="n"/>
    </row>
    <row r="26" ht="20" customHeight="1">
      <c r="A26" s="19" t="n"/>
      <c r="B26" s="20" t="n"/>
      <c r="C26" s="21">
        <f>IF($B26="","",IFERROR(INDEX('Viviendas'!$A$2:$A$61,MATCH($B26,'Viviendas'!$B$2:$B$61,0)),""))</f>
        <v/>
      </c>
      <c r="D26" s="21">
        <f>IF($B26="","",IFERROR(INDEX('Viviendas'!$C$2:$C$61,MATCH($B26,'Viviendas'!$B$2:$B$61,0)),""))</f>
        <v/>
      </c>
      <c r="E26" s="22">
        <f>IF($B26="","",IFERROR(INDEX('Viviendas'!$D$2:$D$61,MATCH($B26,'Viviendas'!$B$2:$B$61,0)),0))</f>
        <v/>
      </c>
      <c r="F26" s="23" t="n"/>
      <c r="G26" s="24" t="n"/>
      <c r="H26" s="25" t="n"/>
      <c r="I26" s="22">
        <f>IF($B26="","",N($E26)-N($F26))</f>
        <v/>
      </c>
      <c r="J26" s="20" t="n"/>
    </row>
    <row r="27" ht="20" customHeight="1">
      <c r="A27" s="19" t="n"/>
      <c r="B27" s="20" t="n"/>
      <c r="C27" s="21">
        <f>IF($B27="","",IFERROR(INDEX('Viviendas'!$A$2:$A$61,MATCH($B27,'Viviendas'!$B$2:$B$61,0)),""))</f>
        <v/>
      </c>
      <c r="D27" s="21">
        <f>IF($B27="","",IFERROR(INDEX('Viviendas'!$C$2:$C$61,MATCH($B27,'Viviendas'!$B$2:$B$61,0)),""))</f>
        <v/>
      </c>
      <c r="E27" s="22">
        <f>IF($B27="","",IFERROR(INDEX('Viviendas'!$D$2:$D$61,MATCH($B27,'Viviendas'!$B$2:$B$61,0)),0))</f>
        <v/>
      </c>
      <c r="F27" s="23" t="n"/>
      <c r="G27" s="24" t="n"/>
      <c r="H27" s="25" t="n"/>
      <c r="I27" s="22">
        <f>IF($B27="","",N($E27)-N($F27))</f>
        <v/>
      </c>
      <c r="J27" s="20" t="n"/>
    </row>
    <row r="28" ht="20" customHeight="1">
      <c r="A28" s="19" t="n"/>
      <c r="B28" s="20" t="n"/>
      <c r="C28" s="21">
        <f>IF($B28="","",IFERROR(INDEX('Viviendas'!$A$2:$A$61,MATCH($B28,'Viviendas'!$B$2:$B$61,0)),""))</f>
        <v/>
      </c>
      <c r="D28" s="21">
        <f>IF($B28="","",IFERROR(INDEX('Viviendas'!$C$2:$C$61,MATCH($B28,'Viviendas'!$B$2:$B$61,0)),""))</f>
        <v/>
      </c>
      <c r="E28" s="22">
        <f>IF($B28="","",IFERROR(INDEX('Viviendas'!$D$2:$D$61,MATCH($B28,'Viviendas'!$B$2:$B$61,0)),0))</f>
        <v/>
      </c>
      <c r="F28" s="23" t="n"/>
      <c r="G28" s="24" t="n"/>
      <c r="H28" s="25" t="n"/>
      <c r="I28" s="22">
        <f>IF($B28="","",N($E28)-N($F28))</f>
        <v/>
      </c>
      <c r="J28" s="20" t="n"/>
    </row>
    <row r="29" ht="20" customHeight="1">
      <c r="A29" s="19" t="n"/>
      <c r="B29" s="20" t="n"/>
      <c r="C29" s="21">
        <f>IF($B29="","",IFERROR(INDEX('Viviendas'!$A$2:$A$61,MATCH($B29,'Viviendas'!$B$2:$B$61,0)),""))</f>
        <v/>
      </c>
      <c r="D29" s="21">
        <f>IF($B29="","",IFERROR(INDEX('Viviendas'!$C$2:$C$61,MATCH($B29,'Viviendas'!$B$2:$B$61,0)),""))</f>
        <v/>
      </c>
      <c r="E29" s="22">
        <f>IF($B29="","",IFERROR(INDEX('Viviendas'!$D$2:$D$61,MATCH($B29,'Viviendas'!$B$2:$B$61,0)),0))</f>
        <v/>
      </c>
      <c r="F29" s="23" t="n"/>
      <c r="G29" s="24" t="n"/>
      <c r="H29" s="25" t="n"/>
      <c r="I29" s="22">
        <f>IF($B29="","",N($E29)-N($F29))</f>
        <v/>
      </c>
      <c r="J29" s="20" t="n"/>
    </row>
    <row r="30" ht="20" customHeight="1">
      <c r="A30" s="19" t="n"/>
      <c r="B30" s="20" t="n"/>
      <c r="C30" s="21">
        <f>IF($B30="","",IFERROR(INDEX('Viviendas'!$A$2:$A$61,MATCH($B30,'Viviendas'!$B$2:$B$61,0)),""))</f>
        <v/>
      </c>
      <c r="D30" s="21">
        <f>IF($B30="","",IFERROR(INDEX('Viviendas'!$C$2:$C$61,MATCH($B30,'Viviendas'!$B$2:$B$61,0)),""))</f>
        <v/>
      </c>
      <c r="E30" s="22">
        <f>IF($B30="","",IFERROR(INDEX('Viviendas'!$D$2:$D$61,MATCH($B30,'Viviendas'!$B$2:$B$61,0)),0))</f>
        <v/>
      </c>
      <c r="F30" s="23" t="n"/>
      <c r="G30" s="24" t="n"/>
      <c r="H30" s="25" t="n"/>
      <c r="I30" s="22">
        <f>IF($B30="","",N($E30)-N($F30))</f>
        <v/>
      </c>
      <c r="J30" s="20" t="n"/>
    </row>
    <row r="31" ht="20" customHeight="1">
      <c r="A31" s="19" t="n"/>
      <c r="B31" s="20" t="n"/>
      <c r="C31" s="21">
        <f>IF($B31="","",IFERROR(INDEX('Viviendas'!$A$2:$A$61,MATCH($B31,'Viviendas'!$B$2:$B$61,0)),""))</f>
        <v/>
      </c>
      <c r="D31" s="21">
        <f>IF($B31="","",IFERROR(INDEX('Viviendas'!$C$2:$C$61,MATCH($B31,'Viviendas'!$B$2:$B$61,0)),""))</f>
        <v/>
      </c>
      <c r="E31" s="22">
        <f>IF($B31="","",IFERROR(INDEX('Viviendas'!$D$2:$D$61,MATCH($B31,'Viviendas'!$B$2:$B$61,0)),0))</f>
        <v/>
      </c>
      <c r="F31" s="23" t="n"/>
      <c r="G31" s="24" t="n"/>
      <c r="H31" s="25" t="n"/>
      <c r="I31" s="22">
        <f>IF($B31="","",N($E31)-N($F31))</f>
        <v/>
      </c>
      <c r="J31" s="20" t="n"/>
    </row>
    <row r="32" ht="20" customHeight="1">
      <c r="A32" s="19" t="n"/>
      <c r="B32" s="20" t="n"/>
      <c r="C32" s="21">
        <f>IF($B32="","",IFERROR(INDEX('Viviendas'!$A$2:$A$61,MATCH($B32,'Viviendas'!$B$2:$B$61,0)),""))</f>
        <v/>
      </c>
      <c r="D32" s="21">
        <f>IF($B32="","",IFERROR(INDEX('Viviendas'!$C$2:$C$61,MATCH($B32,'Viviendas'!$B$2:$B$61,0)),""))</f>
        <v/>
      </c>
      <c r="E32" s="22">
        <f>IF($B32="","",IFERROR(INDEX('Viviendas'!$D$2:$D$61,MATCH($B32,'Viviendas'!$B$2:$B$61,0)),0))</f>
        <v/>
      </c>
      <c r="F32" s="23" t="n"/>
      <c r="G32" s="24" t="n"/>
      <c r="H32" s="25" t="n"/>
      <c r="I32" s="22">
        <f>IF($B32="","",N($E32)-N($F32))</f>
        <v/>
      </c>
      <c r="J32" s="20" t="n"/>
    </row>
    <row r="33" ht="20" customHeight="1">
      <c r="A33" s="19" t="n"/>
      <c r="B33" s="20" t="n"/>
      <c r="C33" s="21">
        <f>IF($B33="","",IFERROR(INDEX('Viviendas'!$A$2:$A$61,MATCH($B33,'Viviendas'!$B$2:$B$61,0)),""))</f>
        <v/>
      </c>
      <c r="D33" s="21">
        <f>IF($B33="","",IFERROR(INDEX('Viviendas'!$C$2:$C$61,MATCH($B33,'Viviendas'!$B$2:$B$61,0)),""))</f>
        <v/>
      </c>
      <c r="E33" s="22">
        <f>IF($B33="","",IFERROR(INDEX('Viviendas'!$D$2:$D$61,MATCH($B33,'Viviendas'!$B$2:$B$61,0)),0))</f>
        <v/>
      </c>
      <c r="F33" s="23" t="n"/>
      <c r="G33" s="24" t="n"/>
      <c r="H33" s="25" t="n"/>
      <c r="I33" s="22">
        <f>IF($B33="","",N($E33)-N($F33))</f>
        <v/>
      </c>
      <c r="J33" s="20" t="n"/>
    </row>
    <row r="34" ht="20" customHeight="1">
      <c r="A34" s="19" t="n"/>
      <c r="B34" s="20" t="n"/>
      <c r="C34" s="21">
        <f>IF($B34="","",IFERROR(INDEX('Viviendas'!$A$2:$A$61,MATCH($B34,'Viviendas'!$B$2:$B$61,0)),""))</f>
        <v/>
      </c>
      <c r="D34" s="21">
        <f>IF($B34="","",IFERROR(INDEX('Viviendas'!$C$2:$C$61,MATCH($B34,'Viviendas'!$B$2:$B$61,0)),""))</f>
        <v/>
      </c>
      <c r="E34" s="22">
        <f>IF($B34="","",IFERROR(INDEX('Viviendas'!$D$2:$D$61,MATCH($B34,'Viviendas'!$B$2:$B$61,0)),0))</f>
        <v/>
      </c>
      <c r="F34" s="23" t="n"/>
      <c r="G34" s="24" t="n"/>
      <c r="H34" s="25" t="n"/>
      <c r="I34" s="22">
        <f>IF($B34="","",N($E34)-N($F34))</f>
        <v/>
      </c>
      <c r="J34" s="20" t="n"/>
    </row>
    <row r="35" ht="20" customHeight="1">
      <c r="A35" s="19" t="n"/>
      <c r="B35" s="20" t="n"/>
      <c r="C35" s="21">
        <f>IF($B35="","",IFERROR(INDEX('Viviendas'!$A$2:$A$61,MATCH($B35,'Viviendas'!$B$2:$B$61,0)),""))</f>
        <v/>
      </c>
      <c r="D35" s="21">
        <f>IF($B35="","",IFERROR(INDEX('Viviendas'!$C$2:$C$61,MATCH($B35,'Viviendas'!$B$2:$B$61,0)),""))</f>
        <v/>
      </c>
      <c r="E35" s="22">
        <f>IF($B35="","",IFERROR(INDEX('Viviendas'!$D$2:$D$61,MATCH($B35,'Viviendas'!$B$2:$B$61,0)),0))</f>
        <v/>
      </c>
      <c r="F35" s="23" t="n"/>
      <c r="G35" s="24" t="n"/>
      <c r="H35" s="25" t="n"/>
      <c r="I35" s="22">
        <f>IF($B35="","",N($E35)-N($F35))</f>
        <v/>
      </c>
      <c r="J35" s="20" t="n"/>
    </row>
    <row r="36" ht="20" customHeight="1">
      <c r="A36" s="19" t="n"/>
      <c r="B36" s="20" t="n"/>
      <c r="C36" s="21">
        <f>IF($B36="","",IFERROR(INDEX('Viviendas'!$A$2:$A$61,MATCH($B36,'Viviendas'!$B$2:$B$61,0)),""))</f>
        <v/>
      </c>
      <c r="D36" s="21">
        <f>IF($B36="","",IFERROR(INDEX('Viviendas'!$C$2:$C$61,MATCH($B36,'Viviendas'!$B$2:$B$61,0)),""))</f>
        <v/>
      </c>
      <c r="E36" s="22">
        <f>IF($B36="","",IFERROR(INDEX('Viviendas'!$D$2:$D$61,MATCH($B36,'Viviendas'!$B$2:$B$61,0)),0))</f>
        <v/>
      </c>
      <c r="F36" s="23" t="n"/>
      <c r="G36" s="24" t="n"/>
      <c r="H36" s="25" t="n"/>
      <c r="I36" s="22">
        <f>IF($B36="","",N($E36)-N($F36))</f>
        <v/>
      </c>
      <c r="J36" s="20" t="n"/>
    </row>
    <row r="37" ht="20" customHeight="1">
      <c r="A37" s="19" t="n"/>
      <c r="B37" s="20" t="n"/>
      <c r="C37" s="21">
        <f>IF($B37="","",IFERROR(INDEX('Viviendas'!$A$2:$A$61,MATCH($B37,'Viviendas'!$B$2:$B$61,0)),""))</f>
        <v/>
      </c>
      <c r="D37" s="21">
        <f>IF($B37="","",IFERROR(INDEX('Viviendas'!$C$2:$C$61,MATCH($B37,'Viviendas'!$B$2:$B$61,0)),""))</f>
        <v/>
      </c>
      <c r="E37" s="22">
        <f>IF($B37="","",IFERROR(INDEX('Viviendas'!$D$2:$D$61,MATCH($B37,'Viviendas'!$B$2:$B$61,0)),0))</f>
        <v/>
      </c>
      <c r="F37" s="23" t="n"/>
      <c r="G37" s="24" t="n"/>
      <c r="H37" s="25" t="n"/>
      <c r="I37" s="22">
        <f>IF($B37="","",N($E37)-N($F37))</f>
        <v/>
      </c>
      <c r="J37" s="20" t="n"/>
    </row>
    <row r="38" ht="20" customHeight="1">
      <c r="A38" s="19" t="n"/>
      <c r="B38" s="20" t="n"/>
      <c r="C38" s="21">
        <f>IF($B38="","",IFERROR(INDEX('Viviendas'!$A$2:$A$61,MATCH($B38,'Viviendas'!$B$2:$B$61,0)),""))</f>
        <v/>
      </c>
      <c r="D38" s="21">
        <f>IF($B38="","",IFERROR(INDEX('Viviendas'!$C$2:$C$61,MATCH($B38,'Viviendas'!$B$2:$B$61,0)),""))</f>
        <v/>
      </c>
      <c r="E38" s="22">
        <f>IF($B38="","",IFERROR(INDEX('Viviendas'!$D$2:$D$61,MATCH($B38,'Viviendas'!$B$2:$B$61,0)),0))</f>
        <v/>
      </c>
      <c r="F38" s="23" t="n"/>
      <c r="G38" s="24" t="n"/>
      <c r="H38" s="25" t="n"/>
      <c r="I38" s="22">
        <f>IF($B38="","",N($E38)-N($F38))</f>
        <v/>
      </c>
      <c r="J38" s="20" t="n"/>
    </row>
    <row r="39" ht="20" customHeight="1">
      <c r="A39" s="19" t="n"/>
      <c r="B39" s="20" t="n"/>
      <c r="C39" s="21">
        <f>IF($B39="","",IFERROR(INDEX('Viviendas'!$A$2:$A$61,MATCH($B39,'Viviendas'!$B$2:$B$61,0)),""))</f>
        <v/>
      </c>
      <c r="D39" s="21">
        <f>IF($B39="","",IFERROR(INDEX('Viviendas'!$C$2:$C$61,MATCH($B39,'Viviendas'!$B$2:$B$61,0)),""))</f>
        <v/>
      </c>
      <c r="E39" s="22">
        <f>IF($B39="","",IFERROR(INDEX('Viviendas'!$D$2:$D$61,MATCH($B39,'Viviendas'!$B$2:$B$61,0)),0))</f>
        <v/>
      </c>
      <c r="F39" s="23" t="n"/>
      <c r="G39" s="24" t="n"/>
      <c r="H39" s="25" t="n"/>
      <c r="I39" s="22">
        <f>IF($B39="","",N($E39)-N($F39))</f>
        <v/>
      </c>
      <c r="J39" s="20" t="n"/>
    </row>
    <row r="40" ht="20" customHeight="1">
      <c r="A40" s="19" t="n"/>
      <c r="B40" s="20" t="n"/>
      <c r="C40" s="21">
        <f>IF($B40="","",IFERROR(INDEX('Viviendas'!$A$2:$A$61,MATCH($B40,'Viviendas'!$B$2:$B$61,0)),""))</f>
        <v/>
      </c>
      <c r="D40" s="21">
        <f>IF($B40="","",IFERROR(INDEX('Viviendas'!$C$2:$C$61,MATCH($B40,'Viviendas'!$B$2:$B$61,0)),""))</f>
        <v/>
      </c>
      <c r="E40" s="22">
        <f>IF($B40="","",IFERROR(INDEX('Viviendas'!$D$2:$D$61,MATCH($B40,'Viviendas'!$B$2:$B$61,0)),0))</f>
        <v/>
      </c>
      <c r="F40" s="23" t="n"/>
      <c r="G40" s="24" t="n"/>
      <c r="H40" s="25" t="n"/>
      <c r="I40" s="22">
        <f>IF($B40="","",N($E40)-N($F40))</f>
        <v/>
      </c>
      <c r="J40" s="20" t="n"/>
    </row>
    <row r="41" ht="20" customHeight="1">
      <c r="A41" s="19" t="n"/>
      <c r="B41" s="20" t="n"/>
      <c r="C41" s="21">
        <f>IF($B41="","",IFERROR(INDEX('Viviendas'!$A$2:$A$61,MATCH($B41,'Viviendas'!$B$2:$B$61,0)),""))</f>
        <v/>
      </c>
      <c r="D41" s="21">
        <f>IF($B41="","",IFERROR(INDEX('Viviendas'!$C$2:$C$61,MATCH($B41,'Viviendas'!$B$2:$B$61,0)),""))</f>
        <v/>
      </c>
      <c r="E41" s="22">
        <f>IF($B41="","",IFERROR(INDEX('Viviendas'!$D$2:$D$61,MATCH($B41,'Viviendas'!$B$2:$B$61,0)),0))</f>
        <v/>
      </c>
      <c r="F41" s="23" t="n"/>
      <c r="G41" s="24" t="n"/>
      <c r="H41" s="25" t="n"/>
      <c r="I41" s="22">
        <f>IF($B41="","",N($E41)-N($F41))</f>
        <v/>
      </c>
      <c r="J41" s="20" t="n"/>
    </row>
    <row r="42" ht="20" customHeight="1">
      <c r="A42" s="19" t="n"/>
      <c r="B42" s="20" t="n"/>
      <c r="C42" s="21">
        <f>IF($B42="","",IFERROR(INDEX('Viviendas'!$A$2:$A$61,MATCH($B42,'Viviendas'!$B$2:$B$61,0)),""))</f>
        <v/>
      </c>
      <c r="D42" s="21">
        <f>IF($B42="","",IFERROR(INDEX('Viviendas'!$C$2:$C$61,MATCH($B42,'Viviendas'!$B$2:$B$61,0)),""))</f>
        <v/>
      </c>
      <c r="E42" s="22">
        <f>IF($B42="","",IFERROR(INDEX('Viviendas'!$D$2:$D$61,MATCH($B42,'Viviendas'!$B$2:$B$61,0)),0))</f>
        <v/>
      </c>
      <c r="F42" s="23" t="n"/>
      <c r="G42" s="24" t="n"/>
      <c r="H42" s="25" t="n"/>
      <c r="I42" s="22">
        <f>IF($B42="","",N($E42)-N($F42))</f>
        <v/>
      </c>
      <c r="J42" s="20" t="n"/>
    </row>
    <row r="43" ht="20" customHeight="1">
      <c r="A43" s="19" t="n"/>
      <c r="B43" s="20" t="n"/>
      <c r="C43" s="21">
        <f>IF($B43="","",IFERROR(INDEX('Viviendas'!$A$2:$A$61,MATCH($B43,'Viviendas'!$B$2:$B$61,0)),""))</f>
        <v/>
      </c>
      <c r="D43" s="21">
        <f>IF($B43="","",IFERROR(INDEX('Viviendas'!$C$2:$C$61,MATCH($B43,'Viviendas'!$B$2:$B$61,0)),""))</f>
        <v/>
      </c>
      <c r="E43" s="22">
        <f>IF($B43="","",IFERROR(INDEX('Viviendas'!$D$2:$D$61,MATCH($B43,'Viviendas'!$B$2:$B$61,0)),0))</f>
        <v/>
      </c>
      <c r="F43" s="23" t="n"/>
      <c r="G43" s="24" t="n"/>
      <c r="H43" s="25" t="n"/>
      <c r="I43" s="22">
        <f>IF($B43="","",N($E43)-N($F43))</f>
        <v/>
      </c>
      <c r="J43" s="20" t="n"/>
    </row>
    <row r="44" ht="20" customHeight="1">
      <c r="A44" s="19" t="n"/>
      <c r="B44" s="20" t="n"/>
      <c r="C44" s="21">
        <f>IF($B44="","",IFERROR(INDEX('Viviendas'!$A$2:$A$61,MATCH($B44,'Viviendas'!$B$2:$B$61,0)),""))</f>
        <v/>
      </c>
      <c r="D44" s="21">
        <f>IF($B44="","",IFERROR(INDEX('Viviendas'!$C$2:$C$61,MATCH($B44,'Viviendas'!$B$2:$B$61,0)),""))</f>
        <v/>
      </c>
      <c r="E44" s="22">
        <f>IF($B44="","",IFERROR(INDEX('Viviendas'!$D$2:$D$61,MATCH($B44,'Viviendas'!$B$2:$B$61,0)),0))</f>
        <v/>
      </c>
      <c r="F44" s="23" t="n"/>
      <c r="G44" s="24" t="n"/>
      <c r="H44" s="25" t="n"/>
      <c r="I44" s="22">
        <f>IF($B44="","",N($E44)-N($F44))</f>
        <v/>
      </c>
      <c r="J44" s="20" t="n"/>
    </row>
    <row r="45" ht="20" customHeight="1">
      <c r="A45" s="19" t="n"/>
      <c r="B45" s="20" t="n"/>
      <c r="C45" s="21">
        <f>IF($B45="","",IFERROR(INDEX('Viviendas'!$A$2:$A$61,MATCH($B45,'Viviendas'!$B$2:$B$61,0)),""))</f>
        <v/>
      </c>
      <c r="D45" s="21">
        <f>IF($B45="","",IFERROR(INDEX('Viviendas'!$C$2:$C$61,MATCH($B45,'Viviendas'!$B$2:$B$61,0)),""))</f>
        <v/>
      </c>
      <c r="E45" s="22">
        <f>IF($B45="","",IFERROR(INDEX('Viviendas'!$D$2:$D$61,MATCH($B45,'Viviendas'!$B$2:$B$61,0)),0))</f>
        <v/>
      </c>
      <c r="F45" s="23" t="n"/>
      <c r="G45" s="24" t="n"/>
      <c r="H45" s="25" t="n"/>
      <c r="I45" s="22">
        <f>IF($B45="","",N($E45)-N($F45))</f>
        <v/>
      </c>
      <c r="J45" s="20" t="n"/>
    </row>
    <row r="46" ht="20" customHeight="1">
      <c r="A46" s="19" t="n"/>
      <c r="B46" s="20" t="n"/>
      <c r="C46" s="21">
        <f>IF($B46="","",IFERROR(INDEX('Viviendas'!$A$2:$A$61,MATCH($B46,'Viviendas'!$B$2:$B$61,0)),""))</f>
        <v/>
      </c>
      <c r="D46" s="21">
        <f>IF($B46="","",IFERROR(INDEX('Viviendas'!$C$2:$C$61,MATCH($B46,'Viviendas'!$B$2:$B$61,0)),""))</f>
        <v/>
      </c>
      <c r="E46" s="22">
        <f>IF($B46="","",IFERROR(INDEX('Viviendas'!$D$2:$D$61,MATCH($B46,'Viviendas'!$B$2:$B$61,0)),0))</f>
        <v/>
      </c>
      <c r="F46" s="23" t="n"/>
      <c r="G46" s="24" t="n"/>
      <c r="H46" s="25" t="n"/>
      <c r="I46" s="22">
        <f>IF($B46="","",N($E46)-N($F46))</f>
        <v/>
      </c>
      <c r="J46" s="20" t="n"/>
    </row>
    <row r="47" ht="20" customHeight="1">
      <c r="A47" s="19" t="n"/>
      <c r="B47" s="20" t="n"/>
      <c r="C47" s="21">
        <f>IF($B47="","",IFERROR(INDEX('Viviendas'!$A$2:$A$61,MATCH($B47,'Viviendas'!$B$2:$B$61,0)),""))</f>
        <v/>
      </c>
      <c r="D47" s="21">
        <f>IF($B47="","",IFERROR(INDEX('Viviendas'!$C$2:$C$61,MATCH($B47,'Viviendas'!$B$2:$B$61,0)),""))</f>
        <v/>
      </c>
      <c r="E47" s="22">
        <f>IF($B47="","",IFERROR(INDEX('Viviendas'!$D$2:$D$61,MATCH($B47,'Viviendas'!$B$2:$B$61,0)),0))</f>
        <v/>
      </c>
      <c r="F47" s="23" t="n"/>
      <c r="G47" s="24" t="n"/>
      <c r="H47" s="25" t="n"/>
      <c r="I47" s="22">
        <f>IF($B47="","",N($E47)-N($F47))</f>
        <v/>
      </c>
      <c r="J47" s="20" t="n"/>
    </row>
    <row r="48" ht="20" customHeight="1">
      <c r="A48" s="19" t="n"/>
      <c r="B48" s="20" t="n"/>
      <c r="C48" s="21">
        <f>IF($B48="","",IFERROR(INDEX('Viviendas'!$A$2:$A$61,MATCH($B48,'Viviendas'!$B$2:$B$61,0)),""))</f>
        <v/>
      </c>
      <c r="D48" s="21">
        <f>IF($B48="","",IFERROR(INDEX('Viviendas'!$C$2:$C$61,MATCH($B48,'Viviendas'!$B$2:$B$61,0)),""))</f>
        <v/>
      </c>
      <c r="E48" s="22">
        <f>IF($B48="","",IFERROR(INDEX('Viviendas'!$D$2:$D$61,MATCH($B48,'Viviendas'!$B$2:$B$61,0)),0))</f>
        <v/>
      </c>
      <c r="F48" s="23" t="n"/>
      <c r="G48" s="24" t="n"/>
      <c r="H48" s="25" t="n"/>
      <c r="I48" s="22">
        <f>IF($B48="","",N($E48)-N($F48))</f>
        <v/>
      </c>
      <c r="J48" s="20" t="n"/>
    </row>
    <row r="49" ht="20" customHeight="1">
      <c r="A49" s="19" t="n"/>
      <c r="B49" s="20" t="n"/>
      <c r="C49" s="21">
        <f>IF($B49="","",IFERROR(INDEX('Viviendas'!$A$2:$A$61,MATCH($B49,'Viviendas'!$B$2:$B$61,0)),""))</f>
        <v/>
      </c>
      <c r="D49" s="21">
        <f>IF($B49="","",IFERROR(INDEX('Viviendas'!$C$2:$C$61,MATCH($B49,'Viviendas'!$B$2:$B$61,0)),""))</f>
        <v/>
      </c>
      <c r="E49" s="22">
        <f>IF($B49="","",IFERROR(INDEX('Viviendas'!$D$2:$D$61,MATCH($B49,'Viviendas'!$B$2:$B$61,0)),0))</f>
        <v/>
      </c>
      <c r="F49" s="23" t="n"/>
      <c r="G49" s="24" t="n"/>
      <c r="H49" s="25" t="n"/>
      <c r="I49" s="22">
        <f>IF($B49="","",N($E49)-N($F49))</f>
        <v/>
      </c>
      <c r="J49" s="20" t="n"/>
    </row>
    <row r="50" ht="20" customHeight="1">
      <c r="A50" s="19" t="n"/>
      <c r="B50" s="20" t="n"/>
      <c r="C50" s="21">
        <f>IF($B50="","",IFERROR(INDEX('Viviendas'!$A$2:$A$61,MATCH($B50,'Viviendas'!$B$2:$B$61,0)),""))</f>
        <v/>
      </c>
      <c r="D50" s="21">
        <f>IF($B50="","",IFERROR(INDEX('Viviendas'!$C$2:$C$61,MATCH($B50,'Viviendas'!$B$2:$B$61,0)),""))</f>
        <v/>
      </c>
      <c r="E50" s="22">
        <f>IF($B50="","",IFERROR(INDEX('Viviendas'!$D$2:$D$61,MATCH($B50,'Viviendas'!$B$2:$B$61,0)),0))</f>
        <v/>
      </c>
      <c r="F50" s="23" t="n"/>
      <c r="G50" s="24" t="n"/>
      <c r="H50" s="25" t="n"/>
      <c r="I50" s="22">
        <f>IF($B50="","",N($E50)-N($F50))</f>
        <v/>
      </c>
      <c r="J50" s="20" t="n"/>
    </row>
    <row r="51" ht="20" customHeight="1">
      <c r="A51" s="19" t="n"/>
      <c r="B51" s="20" t="n"/>
      <c r="C51" s="21">
        <f>IF($B51="","",IFERROR(INDEX('Viviendas'!$A$2:$A$61,MATCH($B51,'Viviendas'!$B$2:$B$61,0)),""))</f>
        <v/>
      </c>
      <c r="D51" s="21">
        <f>IF($B51="","",IFERROR(INDEX('Viviendas'!$C$2:$C$61,MATCH($B51,'Viviendas'!$B$2:$B$61,0)),""))</f>
        <v/>
      </c>
      <c r="E51" s="22">
        <f>IF($B51="","",IFERROR(INDEX('Viviendas'!$D$2:$D$61,MATCH($B51,'Viviendas'!$B$2:$B$61,0)),0))</f>
        <v/>
      </c>
      <c r="F51" s="23" t="n"/>
      <c r="G51" s="24" t="n"/>
      <c r="H51" s="25" t="n"/>
      <c r="I51" s="22">
        <f>IF($B51="","",N($E51)-N($F51))</f>
        <v/>
      </c>
      <c r="J51" s="20" t="n"/>
    </row>
    <row r="52" ht="20" customHeight="1">
      <c r="A52" s="19" t="n"/>
      <c r="B52" s="20" t="n"/>
      <c r="C52" s="21">
        <f>IF($B52="","",IFERROR(INDEX('Viviendas'!$A$2:$A$61,MATCH($B52,'Viviendas'!$B$2:$B$61,0)),""))</f>
        <v/>
      </c>
      <c r="D52" s="21">
        <f>IF($B52="","",IFERROR(INDEX('Viviendas'!$C$2:$C$61,MATCH($B52,'Viviendas'!$B$2:$B$61,0)),""))</f>
        <v/>
      </c>
      <c r="E52" s="22">
        <f>IF($B52="","",IFERROR(INDEX('Viviendas'!$D$2:$D$61,MATCH($B52,'Viviendas'!$B$2:$B$61,0)),0))</f>
        <v/>
      </c>
      <c r="F52" s="23" t="n"/>
      <c r="G52" s="24" t="n"/>
      <c r="H52" s="25" t="n"/>
      <c r="I52" s="22">
        <f>IF($B52="","",N($E52)-N($F52))</f>
        <v/>
      </c>
      <c r="J52" s="20" t="n"/>
    </row>
    <row r="53" ht="20" customHeight="1">
      <c r="A53" s="19" t="n"/>
      <c r="B53" s="20" t="n"/>
      <c r="C53" s="21">
        <f>IF($B53="","",IFERROR(INDEX('Viviendas'!$A$2:$A$61,MATCH($B53,'Viviendas'!$B$2:$B$61,0)),""))</f>
        <v/>
      </c>
      <c r="D53" s="21">
        <f>IF($B53="","",IFERROR(INDEX('Viviendas'!$C$2:$C$61,MATCH($B53,'Viviendas'!$B$2:$B$61,0)),""))</f>
        <v/>
      </c>
      <c r="E53" s="22">
        <f>IF($B53="","",IFERROR(INDEX('Viviendas'!$D$2:$D$61,MATCH($B53,'Viviendas'!$B$2:$B$61,0)),0))</f>
        <v/>
      </c>
      <c r="F53" s="23" t="n"/>
      <c r="G53" s="24" t="n"/>
      <c r="H53" s="25" t="n"/>
      <c r="I53" s="22">
        <f>IF($B53="","",N($E53)-N($F53))</f>
        <v/>
      </c>
      <c r="J53" s="20" t="n"/>
    </row>
    <row r="54" ht="20" customHeight="1">
      <c r="A54" s="19" t="n"/>
      <c r="B54" s="20" t="n"/>
      <c r="C54" s="21">
        <f>IF($B54="","",IFERROR(INDEX('Viviendas'!$A$2:$A$61,MATCH($B54,'Viviendas'!$B$2:$B$61,0)),""))</f>
        <v/>
      </c>
      <c r="D54" s="21">
        <f>IF($B54="","",IFERROR(INDEX('Viviendas'!$C$2:$C$61,MATCH($B54,'Viviendas'!$B$2:$B$61,0)),""))</f>
        <v/>
      </c>
      <c r="E54" s="22">
        <f>IF($B54="","",IFERROR(INDEX('Viviendas'!$D$2:$D$61,MATCH($B54,'Viviendas'!$B$2:$B$61,0)),0))</f>
        <v/>
      </c>
      <c r="F54" s="23" t="n"/>
      <c r="G54" s="24" t="n"/>
      <c r="H54" s="25" t="n"/>
      <c r="I54" s="22">
        <f>IF($B54="","",N($E54)-N($F54))</f>
        <v/>
      </c>
      <c r="J54" s="20" t="n"/>
    </row>
    <row r="55" ht="20" customHeight="1">
      <c r="A55" s="19" t="n"/>
      <c r="B55" s="20" t="n"/>
      <c r="C55" s="21">
        <f>IF($B55="","",IFERROR(INDEX('Viviendas'!$A$2:$A$61,MATCH($B55,'Viviendas'!$B$2:$B$61,0)),""))</f>
        <v/>
      </c>
      <c r="D55" s="21">
        <f>IF($B55="","",IFERROR(INDEX('Viviendas'!$C$2:$C$61,MATCH($B55,'Viviendas'!$B$2:$B$61,0)),""))</f>
        <v/>
      </c>
      <c r="E55" s="22">
        <f>IF($B55="","",IFERROR(INDEX('Viviendas'!$D$2:$D$61,MATCH($B55,'Viviendas'!$B$2:$B$61,0)),0))</f>
        <v/>
      </c>
      <c r="F55" s="23" t="n"/>
      <c r="G55" s="24" t="n"/>
      <c r="H55" s="25" t="n"/>
      <c r="I55" s="22">
        <f>IF($B55="","",N($E55)-N($F55))</f>
        <v/>
      </c>
      <c r="J55" s="20" t="n"/>
    </row>
    <row r="56" ht="20" customHeight="1">
      <c r="A56" s="19" t="n"/>
      <c r="B56" s="20" t="n"/>
      <c r="C56" s="21">
        <f>IF($B56="","",IFERROR(INDEX('Viviendas'!$A$2:$A$61,MATCH($B56,'Viviendas'!$B$2:$B$61,0)),""))</f>
        <v/>
      </c>
      <c r="D56" s="21">
        <f>IF($B56="","",IFERROR(INDEX('Viviendas'!$C$2:$C$61,MATCH($B56,'Viviendas'!$B$2:$B$61,0)),""))</f>
        <v/>
      </c>
      <c r="E56" s="22">
        <f>IF($B56="","",IFERROR(INDEX('Viviendas'!$D$2:$D$61,MATCH($B56,'Viviendas'!$B$2:$B$61,0)),0))</f>
        <v/>
      </c>
      <c r="F56" s="23" t="n"/>
      <c r="G56" s="24" t="n"/>
      <c r="H56" s="25" t="n"/>
      <c r="I56" s="22">
        <f>IF($B56="","",N($E56)-N($F56))</f>
        <v/>
      </c>
      <c r="J56" s="20" t="n"/>
    </row>
    <row r="57" ht="20" customHeight="1">
      <c r="A57" s="19" t="n"/>
      <c r="B57" s="20" t="n"/>
      <c r="C57" s="21">
        <f>IF($B57="","",IFERROR(INDEX('Viviendas'!$A$2:$A$61,MATCH($B57,'Viviendas'!$B$2:$B$61,0)),""))</f>
        <v/>
      </c>
      <c r="D57" s="21">
        <f>IF($B57="","",IFERROR(INDEX('Viviendas'!$C$2:$C$61,MATCH($B57,'Viviendas'!$B$2:$B$61,0)),""))</f>
        <v/>
      </c>
      <c r="E57" s="22">
        <f>IF($B57="","",IFERROR(INDEX('Viviendas'!$D$2:$D$61,MATCH($B57,'Viviendas'!$B$2:$B$61,0)),0))</f>
        <v/>
      </c>
      <c r="F57" s="23" t="n"/>
      <c r="G57" s="24" t="n"/>
      <c r="H57" s="25" t="n"/>
      <c r="I57" s="22">
        <f>IF($B57="","",N($E57)-N($F57))</f>
        <v/>
      </c>
      <c r="J57" s="20" t="n"/>
    </row>
    <row r="58" ht="20" customHeight="1">
      <c r="A58" s="19" t="n"/>
      <c r="B58" s="20" t="n"/>
      <c r="C58" s="21">
        <f>IF($B58="","",IFERROR(INDEX('Viviendas'!$A$2:$A$61,MATCH($B58,'Viviendas'!$B$2:$B$61,0)),""))</f>
        <v/>
      </c>
      <c r="D58" s="21">
        <f>IF($B58="","",IFERROR(INDEX('Viviendas'!$C$2:$C$61,MATCH($B58,'Viviendas'!$B$2:$B$61,0)),""))</f>
        <v/>
      </c>
      <c r="E58" s="22">
        <f>IF($B58="","",IFERROR(INDEX('Viviendas'!$D$2:$D$61,MATCH($B58,'Viviendas'!$B$2:$B$61,0)),0))</f>
        <v/>
      </c>
      <c r="F58" s="23" t="n"/>
      <c r="G58" s="24" t="n"/>
      <c r="H58" s="25" t="n"/>
      <c r="I58" s="22">
        <f>IF($B58="","",N($E58)-N($F58))</f>
        <v/>
      </c>
      <c r="J58" s="20" t="n"/>
    </row>
    <row r="59" ht="20" customHeight="1">
      <c r="A59" s="19" t="n"/>
      <c r="B59" s="20" t="n"/>
      <c r="C59" s="21">
        <f>IF($B59="","",IFERROR(INDEX('Viviendas'!$A$2:$A$61,MATCH($B59,'Viviendas'!$B$2:$B$61,0)),""))</f>
        <v/>
      </c>
      <c r="D59" s="21">
        <f>IF($B59="","",IFERROR(INDEX('Viviendas'!$C$2:$C$61,MATCH($B59,'Viviendas'!$B$2:$B$61,0)),""))</f>
        <v/>
      </c>
      <c r="E59" s="22">
        <f>IF($B59="","",IFERROR(INDEX('Viviendas'!$D$2:$D$61,MATCH($B59,'Viviendas'!$B$2:$B$61,0)),0))</f>
        <v/>
      </c>
      <c r="F59" s="23" t="n"/>
      <c r="G59" s="24" t="n"/>
      <c r="H59" s="25" t="n"/>
      <c r="I59" s="22">
        <f>IF($B59="","",N($E59)-N($F59))</f>
        <v/>
      </c>
      <c r="J59" s="20" t="n"/>
    </row>
    <row r="60" ht="20" customHeight="1">
      <c r="A60" s="19" t="n"/>
      <c r="B60" s="20" t="n"/>
      <c r="C60" s="21">
        <f>IF($B60="","",IFERROR(INDEX('Viviendas'!$A$2:$A$61,MATCH($B60,'Viviendas'!$B$2:$B$61,0)),""))</f>
        <v/>
      </c>
      <c r="D60" s="21">
        <f>IF($B60="","",IFERROR(INDEX('Viviendas'!$C$2:$C$61,MATCH($B60,'Viviendas'!$B$2:$B$61,0)),""))</f>
        <v/>
      </c>
      <c r="E60" s="22">
        <f>IF($B60="","",IFERROR(INDEX('Viviendas'!$D$2:$D$61,MATCH($B60,'Viviendas'!$B$2:$B$61,0)),0))</f>
        <v/>
      </c>
      <c r="F60" s="23" t="n"/>
      <c r="G60" s="24" t="n"/>
      <c r="H60" s="25" t="n"/>
      <c r="I60" s="22">
        <f>IF($B60="","",N($E60)-N($F60))</f>
        <v/>
      </c>
      <c r="J60" s="20" t="n"/>
    </row>
    <row r="61" ht="20" customHeight="1">
      <c r="A61" s="19" t="n"/>
      <c r="B61" s="20" t="n"/>
      <c r="C61" s="21">
        <f>IF($B61="","",IFERROR(INDEX('Viviendas'!$A$2:$A$61,MATCH($B61,'Viviendas'!$B$2:$B$61,0)),""))</f>
        <v/>
      </c>
      <c r="D61" s="21">
        <f>IF($B61="","",IFERROR(INDEX('Viviendas'!$C$2:$C$61,MATCH($B61,'Viviendas'!$B$2:$B$61,0)),""))</f>
        <v/>
      </c>
      <c r="E61" s="22">
        <f>IF($B61="","",IFERROR(INDEX('Viviendas'!$D$2:$D$61,MATCH($B61,'Viviendas'!$B$2:$B$61,0)),0))</f>
        <v/>
      </c>
      <c r="F61" s="23" t="n"/>
      <c r="G61" s="24" t="n"/>
      <c r="H61" s="25" t="n"/>
      <c r="I61" s="22">
        <f>IF($B61="","",N($E61)-N($F61))</f>
        <v/>
      </c>
      <c r="J61" s="20" t="n"/>
    </row>
    <row r="62" ht="20" customHeight="1">
      <c r="A62" s="19" t="n"/>
      <c r="B62" s="20" t="n"/>
      <c r="C62" s="21">
        <f>IF($B62="","",IFERROR(INDEX('Viviendas'!$A$2:$A$61,MATCH($B62,'Viviendas'!$B$2:$B$61,0)),""))</f>
        <v/>
      </c>
      <c r="D62" s="21">
        <f>IF($B62="","",IFERROR(INDEX('Viviendas'!$C$2:$C$61,MATCH($B62,'Viviendas'!$B$2:$B$61,0)),""))</f>
        <v/>
      </c>
      <c r="E62" s="22">
        <f>IF($B62="","",IFERROR(INDEX('Viviendas'!$D$2:$D$61,MATCH($B62,'Viviendas'!$B$2:$B$61,0)),0))</f>
        <v/>
      </c>
      <c r="F62" s="23" t="n"/>
      <c r="G62" s="24" t="n"/>
      <c r="H62" s="25" t="n"/>
      <c r="I62" s="22">
        <f>IF($B62="","",N($E62)-N($F62))</f>
        <v/>
      </c>
      <c r="J62" s="20" t="n"/>
    </row>
    <row r="63" ht="20" customHeight="1">
      <c r="A63" s="19" t="n"/>
      <c r="B63" s="20" t="n"/>
      <c r="C63" s="21">
        <f>IF($B63="","",IFERROR(INDEX('Viviendas'!$A$2:$A$61,MATCH($B63,'Viviendas'!$B$2:$B$61,0)),""))</f>
        <v/>
      </c>
      <c r="D63" s="21">
        <f>IF($B63="","",IFERROR(INDEX('Viviendas'!$C$2:$C$61,MATCH($B63,'Viviendas'!$B$2:$B$61,0)),""))</f>
        <v/>
      </c>
      <c r="E63" s="22">
        <f>IF($B63="","",IFERROR(INDEX('Viviendas'!$D$2:$D$61,MATCH($B63,'Viviendas'!$B$2:$B$61,0)),0))</f>
        <v/>
      </c>
      <c r="F63" s="23" t="n"/>
      <c r="G63" s="24" t="n"/>
      <c r="H63" s="25" t="n"/>
      <c r="I63" s="22">
        <f>IF($B63="","",N($E63)-N($F63))</f>
        <v/>
      </c>
      <c r="J63" s="20" t="n"/>
    </row>
    <row r="64" ht="20" customHeight="1">
      <c r="A64" s="19" t="n"/>
      <c r="B64" s="20" t="n"/>
      <c r="C64" s="21">
        <f>IF($B64="","",IFERROR(INDEX('Viviendas'!$A$2:$A$61,MATCH($B64,'Viviendas'!$B$2:$B$61,0)),""))</f>
        <v/>
      </c>
      <c r="D64" s="21">
        <f>IF($B64="","",IFERROR(INDEX('Viviendas'!$C$2:$C$61,MATCH($B64,'Viviendas'!$B$2:$B$61,0)),""))</f>
        <v/>
      </c>
      <c r="E64" s="22">
        <f>IF($B64="","",IFERROR(INDEX('Viviendas'!$D$2:$D$61,MATCH($B64,'Viviendas'!$B$2:$B$61,0)),0))</f>
        <v/>
      </c>
      <c r="F64" s="23" t="n"/>
      <c r="G64" s="24" t="n"/>
      <c r="H64" s="25" t="n"/>
      <c r="I64" s="22">
        <f>IF($B64="","",N($E64)-N($F64))</f>
        <v/>
      </c>
      <c r="J64" s="20" t="n"/>
    </row>
    <row r="65" ht="20" customHeight="1">
      <c r="A65" s="19" t="n"/>
      <c r="B65" s="20" t="n"/>
      <c r="C65" s="21">
        <f>IF($B65="","",IFERROR(INDEX('Viviendas'!$A$2:$A$61,MATCH($B65,'Viviendas'!$B$2:$B$61,0)),""))</f>
        <v/>
      </c>
      <c r="D65" s="21">
        <f>IF($B65="","",IFERROR(INDEX('Viviendas'!$C$2:$C$61,MATCH($B65,'Viviendas'!$B$2:$B$61,0)),""))</f>
        <v/>
      </c>
      <c r="E65" s="22">
        <f>IF($B65="","",IFERROR(INDEX('Viviendas'!$D$2:$D$61,MATCH($B65,'Viviendas'!$B$2:$B$61,0)),0))</f>
        <v/>
      </c>
      <c r="F65" s="23" t="n"/>
      <c r="G65" s="24" t="n"/>
      <c r="H65" s="25" t="n"/>
      <c r="I65" s="22">
        <f>IF($B65="","",N($E65)-N($F65))</f>
        <v/>
      </c>
      <c r="J65" s="20" t="n"/>
    </row>
    <row r="66" ht="20" customHeight="1">
      <c r="A66" s="19" t="n"/>
      <c r="B66" s="20" t="n"/>
      <c r="C66" s="21">
        <f>IF($B66="","",IFERROR(INDEX('Viviendas'!$A$2:$A$61,MATCH($B66,'Viviendas'!$B$2:$B$61,0)),""))</f>
        <v/>
      </c>
      <c r="D66" s="21">
        <f>IF($B66="","",IFERROR(INDEX('Viviendas'!$C$2:$C$61,MATCH($B66,'Viviendas'!$B$2:$B$61,0)),""))</f>
        <v/>
      </c>
      <c r="E66" s="22">
        <f>IF($B66="","",IFERROR(INDEX('Viviendas'!$D$2:$D$61,MATCH($B66,'Viviendas'!$B$2:$B$61,0)),0))</f>
        <v/>
      </c>
      <c r="F66" s="23" t="n"/>
      <c r="G66" s="24" t="n"/>
      <c r="H66" s="25" t="n"/>
      <c r="I66" s="22">
        <f>IF($B66="","",N($E66)-N($F66))</f>
        <v/>
      </c>
      <c r="J66" s="20" t="n"/>
    </row>
    <row r="67" ht="20" customHeight="1">
      <c r="A67" s="19" t="n"/>
      <c r="B67" s="20" t="n"/>
      <c r="C67" s="21">
        <f>IF($B67="","",IFERROR(INDEX('Viviendas'!$A$2:$A$61,MATCH($B67,'Viviendas'!$B$2:$B$61,0)),""))</f>
        <v/>
      </c>
      <c r="D67" s="21">
        <f>IF($B67="","",IFERROR(INDEX('Viviendas'!$C$2:$C$61,MATCH($B67,'Viviendas'!$B$2:$B$61,0)),""))</f>
        <v/>
      </c>
      <c r="E67" s="22">
        <f>IF($B67="","",IFERROR(INDEX('Viviendas'!$D$2:$D$61,MATCH($B67,'Viviendas'!$B$2:$B$61,0)),0))</f>
        <v/>
      </c>
      <c r="F67" s="23" t="n"/>
      <c r="G67" s="24" t="n"/>
      <c r="H67" s="25" t="n"/>
      <c r="I67" s="22">
        <f>IF($B67="","",N($E67)-N($F67))</f>
        <v/>
      </c>
      <c r="J67" s="20" t="n"/>
    </row>
    <row r="68" ht="20" customHeight="1">
      <c r="A68" s="19" t="n"/>
      <c r="B68" s="20" t="n"/>
      <c r="C68" s="21">
        <f>IF($B68="","",IFERROR(INDEX('Viviendas'!$A$2:$A$61,MATCH($B68,'Viviendas'!$B$2:$B$61,0)),""))</f>
        <v/>
      </c>
      <c r="D68" s="21">
        <f>IF($B68="","",IFERROR(INDEX('Viviendas'!$C$2:$C$61,MATCH($B68,'Viviendas'!$B$2:$B$61,0)),""))</f>
        <v/>
      </c>
      <c r="E68" s="22">
        <f>IF($B68="","",IFERROR(INDEX('Viviendas'!$D$2:$D$61,MATCH($B68,'Viviendas'!$B$2:$B$61,0)),0))</f>
        <v/>
      </c>
      <c r="F68" s="23" t="n"/>
      <c r="G68" s="24" t="n"/>
      <c r="H68" s="25" t="n"/>
      <c r="I68" s="22">
        <f>IF($B68="","",N($E68)-N($F68))</f>
        <v/>
      </c>
      <c r="J68" s="20" t="n"/>
    </row>
    <row r="69" ht="20" customHeight="1">
      <c r="A69" s="19" t="n"/>
      <c r="B69" s="20" t="n"/>
      <c r="C69" s="21">
        <f>IF($B69="","",IFERROR(INDEX('Viviendas'!$A$2:$A$61,MATCH($B69,'Viviendas'!$B$2:$B$61,0)),""))</f>
        <v/>
      </c>
      <c r="D69" s="21">
        <f>IF($B69="","",IFERROR(INDEX('Viviendas'!$C$2:$C$61,MATCH($B69,'Viviendas'!$B$2:$B$61,0)),""))</f>
        <v/>
      </c>
      <c r="E69" s="22">
        <f>IF($B69="","",IFERROR(INDEX('Viviendas'!$D$2:$D$61,MATCH($B69,'Viviendas'!$B$2:$B$61,0)),0))</f>
        <v/>
      </c>
      <c r="F69" s="23" t="n"/>
      <c r="G69" s="24" t="n"/>
      <c r="H69" s="25" t="n"/>
      <c r="I69" s="22">
        <f>IF($B69="","",N($E69)-N($F69))</f>
        <v/>
      </c>
      <c r="J69" s="20" t="n"/>
    </row>
    <row r="70" ht="20" customHeight="1">
      <c r="A70" s="19" t="n"/>
      <c r="B70" s="20" t="n"/>
      <c r="C70" s="21">
        <f>IF($B70="","",IFERROR(INDEX('Viviendas'!$A$2:$A$61,MATCH($B70,'Viviendas'!$B$2:$B$61,0)),""))</f>
        <v/>
      </c>
      <c r="D70" s="21">
        <f>IF($B70="","",IFERROR(INDEX('Viviendas'!$C$2:$C$61,MATCH($B70,'Viviendas'!$B$2:$B$61,0)),""))</f>
        <v/>
      </c>
      <c r="E70" s="22">
        <f>IF($B70="","",IFERROR(INDEX('Viviendas'!$D$2:$D$61,MATCH($B70,'Viviendas'!$B$2:$B$61,0)),0))</f>
        <v/>
      </c>
      <c r="F70" s="23" t="n"/>
      <c r="G70" s="24" t="n"/>
      <c r="H70" s="25" t="n"/>
      <c r="I70" s="22">
        <f>IF($B70="","",N($E70)-N($F70))</f>
        <v/>
      </c>
      <c r="J70" s="20" t="n"/>
    </row>
    <row r="71" ht="20" customHeight="1">
      <c r="A71" s="19" t="n"/>
      <c r="B71" s="20" t="n"/>
      <c r="C71" s="21">
        <f>IF($B71="","",IFERROR(INDEX('Viviendas'!$A$2:$A$61,MATCH($B71,'Viviendas'!$B$2:$B$61,0)),""))</f>
        <v/>
      </c>
      <c r="D71" s="21">
        <f>IF($B71="","",IFERROR(INDEX('Viviendas'!$C$2:$C$61,MATCH($B71,'Viviendas'!$B$2:$B$61,0)),""))</f>
        <v/>
      </c>
      <c r="E71" s="22">
        <f>IF($B71="","",IFERROR(INDEX('Viviendas'!$D$2:$D$61,MATCH($B71,'Viviendas'!$B$2:$B$61,0)),0))</f>
        <v/>
      </c>
      <c r="F71" s="23" t="n"/>
      <c r="G71" s="24" t="n"/>
      <c r="H71" s="25" t="n"/>
      <c r="I71" s="22">
        <f>IF($B71="","",N($E71)-N($F71))</f>
        <v/>
      </c>
      <c r="J71" s="20" t="n"/>
    </row>
    <row r="72" ht="20" customHeight="1">
      <c r="A72" s="19" t="n"/>
      <c r="B72" s="20" t="n"/>
      <c r="C72" s="21">
        <f>IF($B72="","",IFERROR(INDEX('Viviendas'!$A$2:$A$61,MATCH($B72,'Viviendas'!$B$2:$B$61,0)),""))</f>
        <v/>
      </c>
      <c r="D72" s="21">
        <f>IF($B72="","",IFERROR(INDEX('Viviendas'!$C$2:$C$61,MATCH($B72,'Viviendas'!$B$2:$B$61,0)),""))</f>
        <v/>
      </c>
      <c r="E72" s="22">
        <f>IF($B72="","",IFERROR(INDEX('Viviendas'!$D$2:$D$61,MATCH($B72,'Viviendas'!$B$2:$B$61,0)),0))</f>
        <v/>
      </c>
      <c r="F72" s="23" t="n"/>
      <c r="G72" s="24" t="n"/>
      <c r="H72" s="25" t="n"/>
      <c r="I72" s="22">
        <f>IF($B72="","",N($E72)-N($F72))</f>
        <v/>
      </c>
      <c r="J72" s="20" t="n"/>
    </row>
    <row r="73" ht="20" customHeight="1">
      <c r="A73" s="19" t="n"/>
      <c r="B73" s="20" t="n"/>
      <c r="C73" s="21">
        <f>IF($B73="","",IFERROR(INDEX('Viviendas'!$A$2:$A$61,MATCH($B73,'Viviendas'!$B$2:$B$61,0)),""))</f>
        <v/>
      </c>
      <c r="D73" s="21">
        <f>IF($B73="","",IFERROR(INDEX('Viviendas'!$C$2:$C$61,MATCH($B73,'Viviendas'!$B$2:$B$61,0)),""))</f>
        <v/>
      </c>
      <c r="E73" s="22">
        <f>IF($B73="","",IFERROR(INDEX('Viviendas'!$D$2:$D$61,MATCH($B73,'Viviendas'!$B$2:$B$61,0)),0))</f>
        <v/>
      </c>
      <c r="F73" s="23" t="n"/>
      <c r="G73" s="24" t="n"/>
      <c r="H73" s="25" t="n"/>
      <c r="I73" s="22">
        <f>IF($B73="","",N($E73)-N($F73))</f>
        <v/>
      </c>
      <c r="J73" s="20" t="n"/>
    </row>
    <row r="74" ht="20" customHeight="1">
      <c r="A74" s="19" t="n"/>
      <c r="B74" s="20" t="n"/>
      <c r="C74" s="21">
        <f>IF($B74="","",IFERROR(INDEX('Viviendas'!$A$2:$A$61,MATCH($B74,'Viviendas'!$B$2:$B$61,0)),""))</f>
        <v/>
      </c>
      <c r="D74" s="21">
        <f>IF($B74="","",IFERROR(INDEX('Viviendas'!$C$2:$C$61,MATCH($B74,'Viviendas'!$B$2:$B$61,0)),""))</f>
        <v/>
      </c>
      <c r="E74" s="22">
        <f>IF($B74="","",IFERROR(INDEX('Viviendas'!$D$2:$D$61,MATCH($B74,'Viviendas'!$B$2:$B$61,0)),0))</f>
        <v/>
      </c>
      <c r="F74" s="23" t="n"/>
      <c r="G74" s="24" t="n"/>
      <c r="H74" s="25" t="n"/>
      <c r="I74" s="22">
        <f>IF($B74="","",N($E74)-N($F74))</f>
        <v/>
      </c>
      <c r="J74" s="20" t="n"/>
    </row>
    <row r="75" ht="20" customHeight="1">
      <c r="A75" s="19" t="n"/>
      <c r="B75" s="20" t="n"/>
      <c r="C75" s="21">
        <f>IF($B75="","",IFERROR(INDEX('Viviendas'!$A$2:$A$61,MATCH($B75,'Viviendas'!$B$2:$B$61,0)),""))</f>
        <v/>
      </c>
      <c r="D75" s="21">
        <f>IF($B75="","",IFERROR(INDEX('Viviendas'!$C$2:$C$61,MATCH($B75,'Viviendas'!$B$2:$B$61,0)),""))</f>
        <v/>
      </c>
      <c r="E75" s="22">
        <f>IF($B75="","",IFERROR(INDEX('Viviendas'!$D$2:$D$61,MATCH($B75,'Viviendas'!$B$2:$B$61,0)),0))</f>
        <v/>
      </c>
      <c r="F75" s="23" t="n"/>
      <c r="G75" s="24" t="n"/>
      <c r="H75" s="25" t="n"/>
      <c r="I75" s="22">
        <f>IF($B75="","",N($E75)-N($F75))</f>
        <v/>
      </c>
      <c r="J75" s="20" t="n"/>
    </row>
    <row r="76" ht="20" customHeight="1">
      <c r="A76" s="19" t="n"/>
      <c r="B76" s="20" t="n"/>
      <c r="C76" s="21">
        <f>IF($B76="","",IFERROR(INDEX('Viviendas'!$A$2:$A$61,MATCH($B76,'Viviendas'!$B$2:$B$61,0)),""))</f>
        <v/>
      </c>
      <c r="D76" s="21">
        <f>IF($B76="","",IFERROR(INDEX('Viviendas'!$C$2:$C$61,MATCH($B76,'Viviendas'!$B$2:$B$61,0)),""))</f>
        <v/>
      </c>
      <c r="E76" s="22">
        <f>IF($B76="","",IFERROR(INDEX('Viviendas'!$D$2:$D$61,MATCH($B76,'Viviendas'!$B$2:$B$61,0)),0))</f>
        <v/>
      </c>
      <c r="F76" s="23" t="n"/>
      <c r="G76" s="24" t="n"/>
      <c r="H76" s="25" t="n"/>
      <c r="I76" s="22">
        <f>IF($B76="","",N($E76)-N($F76))</f>
        <v/>
      </c>
      <c r="J76" s="20" t="n"/>
    </row>
    <row r="77" ht="20" customHeight="1">
      <c r="A77" s="19" t="n"/>
      <c r="B77" s="20" t="n"/>
      <c r="C77" s="21">
        <f>IF($B77="","",IFERROR(INDEX('Viviendas'!$A$2:$A$61,MATCH($B77,'Viviendas'!$B$2:$B$61,0)),""))</f>
        <v/>
      </c>
      <c r="D77" s="21">
        <f>IF($B77="","",IFERROR(INDEX('Viviendas'!$C$2:$C$61,MATCH($B77,'Viviendas'!$B$2:$B$61,0)),""))</f>
        <v/>
      </c>
      <c r="E77" s="22">
        <f>IF($B77="","",IFERROR(INDEX('Viviendas'!$D$2:$D$61,MATCH($B77,'Viviendas'!$B$2:$B$61,0)),0))</f>
        <v/>
      </c>
      <c r="F77" s="23" t="n"/>
      <c r="G77" s="24" t="n"/>
      <c r="H77" s="25" t="n"/>
      <c r="I77" s="22">
        <f>IF($B77="","",N($E77)-N($F77))</f>
        <v/>
      </c>
      <c r="J77" s="20" t="n"/>
    </row>
    <row r="78" ht="20" customHeight="1">
      <c r="A78" s="19" t="n"/>
      <c r="B78" s="20" t="n"/>
      <c r="C78" s="21">
        <f>IF($B78="","",IFERROR(INDEX('Viviendas'!$A$2:$A$61,MATCH($B78,'Viviendas'!$B$2:$B$61,0)),""))</f>
        <v/>
      </c>
      <c r="D78" s="21">
        <f>IF($B78="","",IFERROR(INDEX('Viviendas'!$C$2:$C$61,MATCH($B78,'Viviendas'!$B$2:$B$61,0)),""))</f>
        <v/>
      </c>
      <c r="E78" s="22">
        <f>IF($B78="","",IFERROR(INDEX('Viviendas'!$D$2:$D$61,MATCH($B78,'Viviendas'!$B$2:$B$61,0)),0))</f>
        <v/>
      </c>
      <c r="F78" s="23" t="n"/>
      <c r="G78" s="24" t="n"/>
      <c r="H78" s="25" t="n"/>
      <c r="I78" s="22">
        <f>IF($B78="","",N($E78)-N($F78))</f>
        <v/>
      </c>
      <c r="J78" s="20" t="n"/>
    </row>
    <row r="79" ht="20" customHeight="1">
      <c r="A79" s="19" t="n"/>
      <c r="B79" s="20" t="n"/>
      <c r="C79" s="21">
        <f>IF($B79="","",IFERROR(INDEX('Viviendas'!$A$2:$A$61,MATCH($B79,'Viviendas'!$B$2:$B$61,0)),""))</f>
        <v/>
      </c>
      <c r="D79" s="21">
        <f>IF($B79="","",IFERROR(INDEX('Viviendas'!$C$2:$C$61,MATCH($B79,'Viviendas'!$B$2:$B$61,0)),""))</f>
        <v/>
      </c>
      <c r="E79" s="22">
        <f>IF($B79="","",IFERROR(INDEX('Viviendas'!$D$2:$D$61,MATCH($B79,'Viviendas'!$B$2:$B$61,0)),0))</f>
        <v/>
      </c>
      <c r="F79" s="23" t="n"/>
      <c r="G79" s="24" t="n"/>
      <c r="H79" s="25" t="n"/>
      <c r="I79" s="22">
        <f>IF($B79="","",N($E79)-N($F79))</f>
        <v/>
      </c>
      <c r="J79" s="20" t="n"/>
    </row>
    <row r="80" ht="20" customHeight="1">
      <c r="A80" s="19" t="n"/>
      <c r="B80" s="20" t="n"/>
      <c r="C80" s="21">
        <f>IF($B80="","",IFERROR(INDEX('Viviendas'!$A$2:$A$61,MATCH($B80,'Viviendas'!$B$2:$B$61,0)),""))</f>
        <v/>
      </c>
      <c r="D80" s="21">
        <f>IF($B80="","",IFERROR(INDEX('Viviendas'!$C$2:$C$61,MATCH($B80,'Viviendas'!$B$2:$B$61,0)),""))</f>
        <v/>
      </c>
      <c r="E80" s="22">
        <f>IF($B80="","",IFERROR(INDEX('Viviendas'!$D$2:$D$61,MATCH($B80,'Viviendas'!$B$2:$B$61,0)),0))</f>
        <v/>
      </c>
      <c r="F80" s="23" t="n"/>
      <c r="G80" s="24" t="n"/>
      <c r="H80" s="25" t="n"/>
      <c r="I80" s="22">
        <f>IF($B80="","",N($E80)-N($F80))</f>
        <v/>
      </c>
      <c r="J80" s="20" t="n"/>
    </row>
    <row r="81" ht="20" customHeight="1">
      <c r="A81" s="19" t="n"/>
      <c r="B81" s="20" t="n"/>
      <c r="C81" s="21">
        <f>IF($B81="","",IFERROR(INDEX('Viviendas'!$A$2:$A$61,MATCH($B81,'Viviendas'!$B$2:$B$61,0)),""))</f>
        <v/>
      </c>
      <c r="D81" s="21">
        <f>IF($B81="","",IFERROR(INDEX('Viviendas'!$C$2:$C$61,MATCH($B81,'Viviendas'!$B$2:$B$61,0)),""))</f>
        <v/>
      </c>
      <c r="E81" s="22">
        <f>IF($B81="","",IFERROR(INDEX('Viviendas'!$D$2:$D$61,MATCH($B81,'Viviendas'!$B$2:$B$61,0)),0))</f>
        <v/>
      </c>
      <c r="F81" s="23" t="n"/>
      <c r="G81" s="24" t="n"/>
      <c r="H81" s="25" t="n"/>
      <c r="I81" s="22">
        <f>IF($B81="","",N($E81)-N($F81))</f>
        <v/>
      </c>
      <c r="J81" s="20" t="n"/>
    </row>
    <row r="82" ht="20" customHeight="1">
      <c r="A82" s="19" t="n"/>
      <c r="B82" s="20" t="n"/>
      <c r="C82" s="21">
        <f>IF($B82="","",IFERROR(INDEX('Viviendas'!$A$2:$A$61,MATCH($B82,'Viviendas'!$B$2:$B$61,0)),""))</f>
        <v/>
      </c>
      <c r="D82" s="21">
        <f>IF($B82="","",IFERROR(INDEX('Viviendas'!$C$2:$C$61,MATCH($B82,'Viviendas'!$B$2:$B$61,0)),""))</f>
        <v/>
      </c>
      <c r="E82" s="22">
        <f>IF($B82="","",IFERROR(INDEX('Viviendas'!$D$2:$D$61,MATCH($B82,'Viviendas'!$B$2:$B$61,0)),0))</f>
        <v/>
      </c>
      <c r="F82" s="23" t="n"/>
      <c r="G82" s="24" t="n"/>
      <c r="H82" s="25" t="n"/>
      <c r="I82" s="22">
        <f>IF($B82="","",N($E82)-N($F82))</f>
        <v/>
      </c>
      <c r="J82" s="20" t="n"/>
    </row>
    <row r="83" ht="20" customHeight="1">
      <c r="A83" s="19" t="n"/>
      <c r="B83" s="20" t="n"/>
      <c r="C83" s="21">
        <f>IF($B83="","",IFERROR(INDEX('Viviendas'!$A$2:$A$61,MATCH($B83,'Viviendas'!$B$2:$B$61,0)),""))</f>
        <v/>
      </c>
      <c r="D83" s="21">
        <f>IF($B83="","",IFERROR(INDEX('Viviendas'!$C$2:$C$61,MATCH($B83,'Viviendas'!$B$2:$B$61,0)),""))</f>
        <v/>
      </c>
      <c r="E83" s="22">
        <f>IF($B83="","",IFERROR(INDEX('Viviendas'!$D$2:$D$61,MATCH($B83,'Viviendas'!$B$2:$B$61,0)),0))</f>
        <v/>
      </c>
      <c r="F83" s="23" t="n"/>
      <c r="G83" s="24" t="n"/>
      <c r="H83" s="25" t="n"/>
      <c r="I83" s="22">
        <f>IF($B83="","",N($E83)-N($F83))</f>
        <v/>
      </c>
      <c r="J83" s="20" t="n"/>
    </row>
    <row r="84" ht="20" customHeight="1">
      <c r="A84" s="19" t="n"/>
      <c r="B84" s="20" t="n"/>
      <c r="C84" s="21">
        <f>IF($B84="","",IFERROR(INDEX('Viviendas'!$A$2:$A$61,MATCH($B84,'Viviendas'!$B$2:$B$61,0)),""))</f>
        <v/>
      </c>
      <c r="D84" s="21">
        <f>IF($B84="","",IFERROR(INDEX('Viviendas'!$C$2:$C$61,MATCH($B84,'Viviendas'!$B$2:$B$61,0)),""))</f>
        <v/>
      </c>
      <c r="E84" s="22">
        <f>IF($B84="","",IFERROR(INDEX('Viviendas'!$D$2:$D$61,MATCH($B84,'Viviendas'!$B$2:$B$61,0)),0))</f>
        <v/>
      </c>
      <c r="F84" s="23" t="n"/>
      <c r="G84" s="24" t="n"/>
      <c r="H84" s="25" t="n"/>
      <c r="I84" s="22">
        <f>IF($B84="","",N($E84)-N($F84))</f>
        <v/>
      </c>
      <c r="J84" s="20" t="n"/>
    </row>
    <row r="85" ht="20" customHeight="1">
      <c r="A85" s="19" t="n"/>
      <c r="B85" s="20" t="n"/>
      <c r="C85" s="21">
        <f>IF($B85="","",IFERROR(INDEX('Viviendas'!$A$2:$A$61,MATCH($B85,'Viviendas'!$B$2:$B$61,0)),""))</f>
        <v/>
      </c>
      <c r="D85" s="21">
        <f>IF($B85="","",IFERROR(INDEX('Viviendas'!$C$2:$C$61,MATCH($B85,'Viviendas'!$B$2:$B$61,0)),""))</f>
        <v/>
      </c>
      <c r="E85" s="22">
        <f>IF($B85="","",IFERROR(INDEX('Viviendas'!$D$2:$D$61,MATCH($B85,'Viviendas'!$B$2:$B$61,0)),0))</f>
        <v/>
      </c>
      <c r="F85" s="23" t="n"/>
      <c r="G85" s="24" t="n"/>
      <c r="H85" s="25" t="n"/>
      <c r="I85" s="22">
        <f>IF($B85="","",N($E85)-N($F85))</f>
        <v/>
      </c>
      <c r="J85" s="20" t="n"/>
    </row>
    <row r="86" ht="20" customHeight="1">
      <c r="A86" s="19" t="n"/>
      <c r="B86" s="20" t="n"/>
      <c r="C86" s="21">
        <f>IF($B86="","",IFERROR(INDEX('Viviendas'!$A$2:$A$61,MATCH($B86,'Viviendas'!$B$2:$B$61,0)),""))</f>
        <v/>
      </c>
      <c r="D86" s="21">
        <f>IF($B86="","",IFERROR(INDEX('Viviendas'!$C$2:$C$61,MATCH($B86,'Viviendas'!$B$2:$B$61,0)),""))</f>
        <v/>
      </c>
      <c r="E86" s="22">
        <f>IF($B86="","",IFERROR(INDEX('Viviendas'!$D$2:$D$61,MATCH($B86,'Viviendas'!$B$2:$B$61,0)),0))</f>
        <v/>
      </c>
      <c r="F86" s="23" t="n"/>
      <c r="G86" s="24" t="n"/>
      <c r="H86" s="25" t="n"/>
      <c r="I86" s="22">
        <f>IF($B86="","",N($E86)-N($F86))</f>
        <v/>
      </c>
      <c r="J86" s="20" t="n"/>
    </row>
    <row r="87" ht="20" customHeight="1">
      <c r="A87" s="19" t="n"/>
      <c r="B87" s="20" t="n"/>
      <c r="C87" s="21">
        <f>IF($B87="","",IFERROR(INDEX('Viviendas'!$A$2:$A$61,MATCH($B87,'Viviendas'!$B$2:$B$61,0)),""))</f>
        <v/>
      </c>
      <c r="D87" s="21">
        <f>IF($B87="","",IFERROR(INDEX('Viviendas'!$C$2:$C$61,MATCH($B87,'Viviendas'!$B$2:$B$61,0)),""))</f>
        <v/>
      </c>
      <c r="E87" s="22">
        <f>IF($B87="","",IFERROR(INDEX('Viviendas'!$D$2:$D$61,MATCH($B87,'Viviendas'!$B$2:$B$61,0)),0))</f>
        <v/>
      </c>
      <c r="F87" s="23" t="n"/>
      <c r="G87" s="24" t="n"/>
      <c r="H87" s="25" t="n"/>
      <c r="I87" s="22">
        <f>IF($B87="","",N($E87)-N($F87))</f>
        <v/>
      </c>
      <c r="J87" s="20" t="n"/>
    </row>
    <row r="88" ht="20" customHeight="1">
      <c r="A88" s="19" t="n"/>
      <c r="B88" s="20" t="n"/>
      <c r="C88" s="21">
        <f>IF($B88="","",IFERROR(INDEX('Viviendas'!$A$2:$A$61,MATCH($B88,'Viviendas'!$B$2:$B$61,0)),""))</f>
        <v/>
      </c>
      <c r="D88" s="21">
        <f>IF($B88="","",IFERROR(INDEX('Viviendas'!$C$2:$C$61,MATCH($B88,'Viviendas'!$B$2:$B$61,0)),""))</f>
        <v/>
      </c>
      <c r="E88" s="22">
        <f>IF($B88="","",IFERROR(INDEX('Viviendas'!$D$2:$D$61,MATCH($B88,'Viviendas'!$B$2:$B$61,0)),0))</f>
        <v/>
      </c>
      <c r="F88" s="23" t="n"/>
      <c r="G88" s="24" t="n"/>
      <c r="H88" s="25" t="n"/>
      <c r="I88" s="22">
        <f>IF($B88="","",N($E88)-N($F88))</f>
        <v/>
      </c>
      <c r="J88" s="20" t="n"/>
    </row>
    <row r="89" ht="20" customHeight="1">
      <c r="A89" s="19" t="n"/>
      <c r="B89" s="20" t="n"/>
      <c r="C89" s="21">
        <f>IF($B89="","",IFERROR(INDEX('Viviendas'!$A$2:$A$61,MATCH($B89,'Viviendas'!$B$2:$B$61,0)),""))</f>
        <v/>
      </c>
      <c r="D89" s="21">
        <f>IF($B89="","",IFERROR(INDEX('Viviendas'!$C$2:$C$61,MATCH($B89,'Viviendas'!$B$2:$B$61,0)),""))</f>
        <v/>
      </c>
      <c r="E89" s="22">
        <f>IF($B89="","",IFERROR(INDEX('Viviendas'!$D$2:$D$61,MATCH($B89,'Viviendas'!$B$2:$B$61,0)),0))</f>
        <v/>
      </c>
      <c r="F89" s="23" t="n"/>
      <c r="G89" s="24" t="n"/>
      <c r="H89" s="25" t="n"/>
      <c r="I89" s="22">
        <f>IF($B89="","",N($E89)-N($F89))</f>
        <v/>
      </c>
      <c r="J89" s="20" t="n"/>
    </row>
    <row r="90" ht="20" customHeight="1">
      <c r="A90" s="19" t="n"/>
      <c r="B90" s="20" t="n"/>
      <c r="C90" s="21">
        <f>IF($B90="","",IFERROR(INDEX('Viviendas'!$A$2:$A$61,MATCH($B90,'Viviendas'!$B$2:$B$61,0)),""))</f>
        <v/>
      </c>
      <c r="D90" s="21">
        <f>IF($B90="","",IFERROR(INDEX('Viviendas'!$C$2:$C$61,MATCH($B90,'Viviendas'!$B$2:$B$61,0)),""))</f>
        <v/>
      </c>
      <c r="E90" s="22">
        <f>IF($B90="","",IFERROR(INDEX('Viviendas'!$D$2:$D$61,MATCH($B90,'Viviendas'!$B$2:$B$61,0)),0))</f>
        <v/>
      </c>
      <c r="F90" s="23" t="n"/>
      <c r="G90" s="24" t="n"/>
      <c r="H90" s="25" t="n"/>
      <c r="I90" s="22">
        <f>IF($B90="","",N($E90)-N($F90))</f>
        <v/>
      </c>
      <c r="J90" s="20" t="n"/>
    </row>
    <row r="91" ht="20" customHeight="1">
      <c r="A91" s="19" t="n"/>
      <c r="B91" s="20" t="n"/>
      <c r="C91" s="21">
        <f>IF($B91="","",IFERROR(INDEX('Viviendas'!$A$2:$A$61,MATCH($B91,'Viviendas'!$B$2:$B$61,0)),""))</f>
        <v/>
      </c>
      <c r="D91" s="21">
        <f>IF($B91="","",IFERROR(INDEX('Viviendas'!$C$2:$C$61,MATCH($B91,'Viviendas'!$B$2:$B$61,0)),""))</f>
        <v/>
      </c>
      <c r="E91" s="22">
        <f>IF($B91="","",IFERROR(INDEX('Viviendas'!$D$2:$D$61,MATCH($B91,'Viviendas'!$B$2:$B$61,0)),0))</f>
        <v/>
      </c>
      <c r="F91" s="23" t="n"/>
      <c r="G91" s="24" t="n"/>
      <c r="H91" s="25" t="n"/>
      <c r="I91" s="22">
        <f>IF($B91="","",N($E91)-N($F91))</f>
        <v/>
      </c>
      <c r="J91" s="20" t="n"/>
    </row>
    <row r="92" ht="20" customHeight="1">
      <c r="A92" s="19" t="n"/>
      <c r="B92" s="20" t="n"/>
      <c r="C92" s="21">
        <f>IF($B92="","",IFERROR(INDEX('Viviendas'!$A$2:$A$61,MATCH($B92,'Viviendas'!$B$2:$B$61,0)),""))</f>
        <v/>
      </c>
      <c r="D92" s="21">
        <f>IF($B92="","",IFERROR(INDEX('Viviendas'!$C$2:$C$61,MATCH($B92,'Viviendas'!$B$2:$B$61,0)),""))</f>
        <v/>
      </c>
      <c r="E92" s="22">
        <f>IF($B92="","",IFERROR(INDEX('Viviendas'!$D$2:$D$61,MATCH($B92,'Viviendas'!$B$2:$B$61,0)),0))</f>
        <v/>
      </c>
      <c r="F92" s="23" t="n"/>
      <c r="G92" s="24" t="n"/>
      <c r="H92" s="25" t="n"/>
      <c r="I92" s="22">
        <f>IF($B92="","",N($E92)-N($F92))</f>
        <v/>
      </c>
      <c r="J92" s="20" t="n"/>
    </row>
    <row r="93" ht="20" customHeight="1">
      <c r="A93" s="19" t="n"/>
      <c r="B93" s="20" t="n"/>
      <c r="C93" s="21">
        <f>IF($B93="","",IFERROR(INDEX('Viviendas'!$A$2:$A$61,MATCH($B93,'Viviendas'!$B$2:$B$61,0)),""))</f>
        <v/>
      </c>
      <c r="D93" s="21">
        <f>IF($B93="","",IFERROR(INDEX('Viviendas'!$C$2:$C$61,MATCH($B93,'Viviendas'!$B$2:$B$61,0)),""))</f>
        <v/>
      </c>
      <c r="E93" s="22">
        <f>IF($B93="","",IFERROR(INDEX('Viviendas'!$D$2:$D$61,MATCH($B93,'Viviendas'!$B$2:$B$61,0)),0))</f>
        <v/>
      </c>
      <c r="F93" s="23" t="n"/>
      <c r="G93" s="24" t="n"/>
      <c r="H93" s="25" t="n"/>
      <c r="I93" s="22">
        <f>IF($B93="","",N($E93)-N($F93))</f>
        <v/>
      </c>
      <c r="J93" s="20" t="n"/>
    </row>
    <row r="94" ht="20" customHeight="1">
      <c r="A94" s="19" t="n"/>
      <c r="B94" s="20" t="n"/>
      <c r="C94" s="21">
        <f>IF($B94="","",IFERROR(INDEX('Viviendas'!$A$2:$A$61,MATCH($B94,'Viviendas'!$B$2:$B$61,0)),""))</f>
        <v/>
      </c>
      <c r="D94" s="21">
        <f>IF($B94="","",IFERROR(INDEX('Viviendas'!$C$2:$C$61,MATCH($B94,'Viviendas'!$B$2:$B$61,0)),""))</f>
        <v/>
      </c>
      <c r="E94" s="22">
        <f>IF($B94="","",IFERROR(INDEX('Viviendas'!$D$2:$D$61,MATCH($B94,'Viviendas'!$B$2:$B$61,0)),0))</f>
        <v/>
      </c>
      <c r="F94" s="23" t="n"/>
      <c r="G94" s="24" t="n"/>
      <c r="H94" s="25" t="n"/>
      <c r="I94" s="22">
        <f>IF($B94="","",N($E94)-N($F94))</f>
        <v/>
      </c>
      <c r="J94" s="20" t="n"/>
    </row>
    <row r="95" ht="20" customHeight="1">
      <c r="A95" s="19" t="n"/>
      <c r="B95" s="20" t="n"/>
      <c r="C95" s="21">
        <f>IF($B95="","",IFERROR(INDEX('Viviendas'!$A$2:$A$61,MATCH($B95,'Viviendas'!$B$2:$B$61,0)),""))</f>
        <v/>
      </c>
      <c r="D95" s="21">
        <f>IF($B95="","",IFERROR(INDEX('Viviendas'!$C$2:$C$61,MATCH($B95,'Viviendas'!$B$2:$B$61,0)),""))</f>
        <v/>
      </c>
      <c r="E95" s="22">
        <f>IF($B95="","",IFERROR(INDEX('Viviendas'!$D$2:$D$61,MATCH($B95,'Viviendas'!$B$2:$B$61,0)),0))</f>
        <v/>
      </c>
      <c r="F95" s="23" t="n"/>
      <c r="G95" s="24" t="n"/>
      <c r="H95" s="25" t="n"/>
      <c r="I95" s="22">
        <f>IF($B95="","",N($E95)-N($F95))</f>
        <v/>
      </c>
      <c r="J95" s="20" t="n"/>
    </row>
    <row r="96" ht="20" customHeight="1">
      <c r="A96" s="19" t="n"/>
      <c r="B96" s="20" t="n"/>
      <c r="C96" s="21">
        <f>IF($B96="","",IFERROR(INDEX('Viviendas'!$A$2:$A$61,MATCH($B96,'Viviendas'!$B$2:$B$61,0)),""))</f>
        <v/>
      </c>
      <c r="D96" s="21">
        <f>IF($B96="","",IFERROR(INDEX('Viviendas'!$C$2:$C$61,MATCH($B96,'Viviendas'!$B$2:$B$61,0)),""))</f>
        <v/>
      </c>
      <c r="E96" s="22">
        <f>IF($B96="","",IFERROR(INDEX('Viviendas'!$D$2:$D$61,MATCH($B96,'Viviendas'!$B$2:$B$61,0)),0))</f>
        <v/>
      </c>
      <c r="F96" s="23" t="n"/>
      <c r="G96" s="24" t="n"/>
      <c r="H96" s="25" t="n"/>
      <c r="I96" s="22">
        <f>IF($B96="","",N($E96)-N($F96))</f>
        <v/>
      </c>
      <c r="J96" s="20" t="n"/>
    </row>
    <row r="97" ht="20" customHeight="1">
      <c r="A97" s="19" t="n"/>
      <c r="B97" s="20" t="n"/>
      <c r="C97" s="21">
        <f>IF($B97="","",IFERROR(INDEX('Viviendas'!$A$2:$A$61,MATCH($B97,'Viviendas'!$B$2:$B$61,0)),""))</f>
        <v/>
      </c>
      <c r="D97" s="21">
        <f>IF($B97="","",IFERROR(INDEX('Viviendas'!$C$2:$C$61,MATCH($B97,'Viviendas'!$B$2:$B$61,0)),""))</f>
        <v/>
      </c>
      <c r="E97" s="22">
        <f>IF($B97="","",IFERROR(INDEX('Viviendas'!$D$2:$D$61,MATCH($B97,'Viviendas'!$B$2:$B$61,0)),0))</f>
        <v/>
      </c>
      <c r="F97" s="23" t="n"/>
      <c r="G97" s="24" t="n"/>
      <c r="H97" s="25" t="n"/>
      <c r="I97" s="22">
        <f>IF($B97="","",N($E97)-N($F97))</f>
        <v/>
      </c>
      <c r="J97" s="20" t="n"/>
    </row>
    <row r="98" ht="20" customHeight="1">
      <c r="A98" s="19" t="n"/>
      <c r="B98" s="20" t="n"/>
      <c r="C98" s="21">
        <f>IF($B98="","",IFERROR(INDEX('Viviendas'!$A$2:$A$61,MATCH($B98,'Viviendas'!$B$2:$B$61,0)),""))</f>
        <v/>
      </c>
      <c r="D98" s="21">
        <f>IF($B98="","",IFERROR(INDEX('Viviendas'!$C$2:$C$61,MATCH($B98,'Viviendas'!$B$2:$B$61,0)),""))</f>
        <v/>
      </c>
      <c r="E98" s="22">
        <f>IF($B98="","",IFERROR(INDEX('Viviendas'!$D$2:$D$61,MATCH($B98,'Viviendas'!$B$2:$B$61,0)),0))</f>
        <v/>
      </c>
      <c r="F98" s="23" t="n"/>
      <c r="G98" s="24" t="n"/>
      <c r="H98" s="25" t="n"/>
      <c r="I98" s="22">
        <f>IF($B98="","",N($E98)-N($F98))</f>
        <v/>
      </c>
      <c r="J98" s="20" t="n"/>
    </row>
    <row r="99" ht="20" customHeight="1">
      <c r="A99" s="19" t="n"/>
      <c r="B99" s="20" t="n"/>
      <c r="C99" s="21">
        <f>IF($B99="","",IFERROR(INDEX('Viviendas'!$A$2:$A$61,MATCH($B99,'Viviendas'!$B$2:$B$61,0)),""))</f>
        <v/>
      </c>
      <c r="D99" s="21">
        <f>IF($B99="","",IFERROR(INDEX('Viviendas'!$C$2:$C$61,MATCH($B99,'Viviendas'!$B$2:$B$61,0)),""))</f>
        <v/>
      </c>
      <c r="E99" s="22">
        <f>IF($B99="","",IFERROR(INDEX('Viviendas'!$D$2:$D$61,MATCH($B99,'Viviendas'!$B$2:$B$61,0)),0))</f>
        <v/>
      </c>
      <c r="F99" s="23" t="n"/>
      <c r="G99" s="24" t="n"/>
      <c r="H99" s="25" t="n"/>
      <c r="I99" s="22">
        <f>IF($B99="","",N($E99)-N($F99))</f>
        <v/>
      </c>
      <c r="J99" s="20" t="n"/>
    </row>
    <row r="100" ht="20" customHeight="1">
      <c r="A100" s="19" t="n"/>
      <c r="B100" s="20" t="n"/>
      <c r="C100" s="21">
        <f>IF($B100="","",IFERROR(INDEX('Viviendas'!$A$2:$A$61,MATCH($B100,'Viviendas'!$B$2:$B$61,0)),""))</f>
        <v/>
      </c>
      <c r="D100" s="21">
        <f>IF($B100="","",IFERROR(INDEX('Viviendas'!$C$2:$C$61,MATCH($B100,'Viviendas'!$B$2:$B$61,0)),""))</f>
        <v/>
      </c>
      <c r="E100" s="22">
        <f>IF($B100="","",IFERROR(INDEX('Viviendas'!$D$2:$D$61,MATCH($B100,'Viviendas'!$B$2:$B$61,0)),0))</f>
        <v/>
      </c>
      <c r="F100" s="23" t="n"/>
      <c r="G100" s="24" t="n"/>
      <c r="H100" s="25" t="n"/>
      <c r="I100" s="22">
        <f>IF($B100="","",N($E100)-N($F100))</f>
        <v/>
      </c>
      <c r="J100" s="20" t="n"/>
    </row>
    <row r="101" ht="20" customHeight="1">
      <c r="A101" s="19" t="n"/>
      <c r="B101" s="20" t="n"/>
      <c r="C101" s="21">
        <f>IF($B101="","",IFERROR(INDEX('Viviendas'!$A$2:$A$61,MATCH($B101,'Viviendas'!$B$2:$B$61,0)),""))</f>
        <v/>
      </c>
      <c r="D101" s="21">
        <f>IF($B101="","",IFERROR(INDEX('Viviendas'!$C$2:$C$61,MATCH($B101,'Viviendas'!$B$2:$B$61,0)),""))</f>
        <v/>
      </c>
      <c r="E101" s="22">
        <f>IF($B101="","",IFERROR(INDEX('Viviendas'!$D$2:$D$61,MATCH($B101,'Viviendas'!$B$2:$B$61,0)),0))</f>
        <v/>
      </c>
      <c r="F101" s="23" t="n"/>
      <c r="G101" s="24" t="n"/>
      <c r="H101" s="25" t="n"/>
      <c r="I101" s="22">
        <f>IF($B101="","",N($E101)-N($F101))</f>
        <v/>
      </c>
      <c r="J101" s="20" t="n"/>
    </row>
    <row r="102" ht="20" customHeight="1">
      <c r="A102" s="19" t="n"/>
      <c r="B102" s="20" t="n"/>
      <c r="C102" s="21">
        <f>IF($B102="","",IFERROR(INDEX('Viviendas'!$A$2:$A$61,MATCH($B102,'Viviendas'!$B$2:$B$61,0)),""))</f>
        <v/>
      </c>
      <c r="D102" s="21">
        <f>IF($B102="","",IFERROR(INDEX('Viviendas'!$C$2:$C$61,MATCH($B102,'Viviendas'!$B$2:$B$61,0)),""))</f>
        <v/>
      </c>
      <c r="E102" s="22">
        <f>IF($B102="","",IFERROR(INDEX('Viviendas'!$D$2:$D$61,MATCH($B102,'Viviendas'!$B$2:$B$61,0)),0))</f>
        <v/>
      </c>
      <c r="F102" s="23" t="n"/>
      <c r="G102" s="24" t="n"/>
      <c r="H102" s="25" t="n"/>
      <c r="I102" s="22">
        <f>IF($B102="","",N($E102)-N($F102))</f>
        <v/>
      </c>
      <c r="J102" s="20" t="n"/>
    </row>
    <row r="103" ht="20" customHeight="1">
      <c r="A103" s="19" t="n"/>
      <c r="B103" s="20" t="n"/>
      <c r="C103" s="21">
        <f>IF($B103="","",IFERROR(INDEX('Viviendas'!$A$2:$A$61,MATCH($B103,'Viviendas'!$B$2:$B$61,0)),""))</f>
        <v/>
      </c>
      <c r="D103" s="21">
        <f>IF($B103="","",IFERROR(INDEX('Viviendas'!$C$2:$C$61,MATCH($B103,'Viviendas'!$B$2:$B$61,0)),""))</f>
        <v/>
      </c>
      <c r="E103" s="22">
        <f>IF($B103="","",IFERROR(INDEX('Viviendas'!$D$2:$D$61,MATCH($B103,'Viviendas'!$B$2:$B$61,0)),0))</f>
        <v/>
      </c>
      <c r="F103" s="23" t="n"/>
      <c r="G103" s="24" t="n"/>
      <c r="H103" s="25" t="n"/>
      <c r="I103" s="22">
        <f>IF($B103="","",N($E103)-N($F103))</f>
        <v/>
      </c>
      <c r="J103" s="20" t="n"/>
    </row>
    <row r="104" ht="20" customHeight="1">
      <c r="A104" s="19" t="n"/>
      <c r="B104" s="20" t="n"/>
      <c r="C104" s="21">
        <f>IF($B104="","",IFERROR(INDEX('Viviendas'!$A$2:$A$61,MATCH($B104,'Viviendas'!$B$2:$B$61,0)),""))</f>
        <v/>
      </c>
      <c r="D104" s="21">
        <f>IF($B104="","",IFERROR(INDEX('Viviendas'!$C$2:$C$61,MATCH($B104,'Viviendas'!$B$2:$B$61,0)),""))</f>
        <v/>
      </c>
      <c r="E104" s="22">
        <f>IF($B104="","",IFERROR(INDEX('Viviendas'!$D$2:$D$61,MATCH($B104,'Viviendas'!$B$2:$B$61,0)),0))</f>
        <v/>
      </c>
      <c r="F104" s="23" t="n"/>
      <c r="G104" s="24" t="n"/>
      <c r="H104" s="25" t="n"/>
      <c r="I104" s="22">
        <f>IF($B104="","",N($E104)-N($F104))</f>
        <v/>
      </c>
      <c r="J104" s="20" t="n"/>
    </row>
    <row r="105" ht="20" customHeight="1">
      <c r="A105" s="19" t="n"/>
      <c r="B105" s="20" t="n"/>
      <c r="C105" s="21">
        <f>IF($B105="","",IFERROR(INDEX('Viviendas'!$A$2:$A$61,MATCH($B105,'Viviendas'!$B$2:$B$61,0)),""))</f>
        <v/>
      </c>
      <c r="D105" s="21">
        <f>IF($B105="","",IFERROR(INDEX('Viviendas'!$C$2:$C$61,MATCH($B105,'Viviendas'!$B$2:$B$61,0)),""))</f>
        <v/>
      </c>
      <c r="E105" s="22">
        <f>IF($B105="","",IFERROR(INDEX('Viviendas'!$D$2:$D$61,MATCH($B105,'Viviendas'!$B$2:$B$61,0)),0))</f>
        <v/>
      </c>
      <c r="F105" s="23" t="n"/>
      <c r="G105" s="24" t="n"/>
      <c r="H105" s="25" t="n"/>
      <c r="I105" s="22">
        <f>IF($B105="","",N($E105)-N($F105))</f>
        <v/>
      </c>
      <c r="J105" s="20" t="n"/>
    </row>
    <row r="106" ht="20" customHeight="1">
      <c r="A106" s="19" t="n"/>
      <c r="B106" s="20" t="n"/>
      <c r="C106" s="21">
        <f>IF($B106="","",IFERROR(INDEX('Viviendas'!$A$2:$A$61,MATCH($B106,'Viviendas'!$B$2:$B$61,0)),""))</f>
        <v/>
      </c>
      <c r="D106" s="21">
        <f>IF($B106="","",IFERROR(INDEX('Viviendas'!$C$2:$C$61,MATCH($B106,'Viviendas'!$B$2:$B$61,0)),""))</f>
        <v/>
      </c>
      <c r="E106" s="22">
        <f>IF($B106="","",IFERROR(INDEX('Viviendas'!$D$2:$D$61,MATCH($B106,'Viviendas'!$B$2:$B$61,0)),0))</f>
        <v/>
      </c>
      <c r="F106" s="23" t="n"/>
      <c r="G106" s="24" t="n"/>
      <c r="H106" s="25" t="n"/>
      <c r="I106" s="22">
        <f>IF($B106="","",N($E106)-N($F106))</f>
        <v/>
      </c>
      <c r="J106" s="20" t="n"/>
    </row>
    <row r="107" ht="20" customHeight="1">
      <c r="A107" s="19" t="n"/>
      <c r="B107" s="20" t="n"/>
      <c r="C107" s="21">
        <f>IF($B107="","",IFERROR(INDEX('Viviendas'!$A$2:$A$61,MATCH($B107,'Viviendas'!$B$2:$B$61,0)),""))</f>
        <v/>
      </c>
      <c r="D107" s="21">
        <f>IF($B107="","",IFERROR(INDEX('Viviendas'!$C$2:$C$61,MATCH($B107,'Viviendas'!$B$2:$B$61,0)),""))</f>
        <v/>
      </c>
      <c r="E107" s="22">
        <f>IF($B107="","",IFERROR(INDEX('Viviendas'!$D$2:$D$61,MATCH($B107,'Viviendas'!$B$2:$B$61,0)),0))</f>
        <v/>
      </c>
      <c r="F107" s="23" t="n"/>
      <c r="G107" s="24" t="n"/>
      <c r="H107" s="25" t="n"/>
      <c r="I107" s="22">
        <f>IF($B107="","",N($E107)-N($F107))</f>
        <v/>
      </c>
      <c r="J107" s="20" t="n"/>
    </row>
    <row r="108" ht="20" customHeight="1">
      <c r="A108" s="19" t="n"/>
      <c r="B108" s="20" t="n"/>
      <c r="C108" s="21">
        <f>IF($B108="","",IFERROR(INDEX('Viviendas'!$A$2:$A$61,MATCH($B108,'Viviendas'!$B$2:$B$61,0)),""))</f>
        <v/>
      </c>
      <c r="D108" s="21">
        <f>IF($B108="","",IFERROR(INDEX('Viviendas'!$C$2:$C$61,MATCH($B108,'Viviendas'!$B$2:$B$61,0)),""))</f>
        <v/>
      </c>
      <c r="E108" s="22">
        <f>IF($B108="","",IFERROR(INDEX('Viviendas'!$D$2:$D$61,MATCH($B108,'Viviendas'!$B$2:$B$61,0)),0))</f>
        <v/>
      </c>
      <c r="F108" s="23" t="n"/>
      <c r="G108" s="24" t="n"/>
      <c r="H108" s="25" t="n"/>
      <c r="I108" s="22">
        <f>IF($B108="","",N($E108)-N($F108))</f>
        <v/>
      </c>
      <c r="J108" s="20" t="n"/>
    </row>
    <row r="109" ht="20" customHeight="1">
      <c r="A109" s="19" t="n"/>
      <c r="B109" s="20" t="n"/>
      <c r="C109" s="21">
        <f>IF($B109="","",IFERROR(INDEX('Viviendas'!$A$2:$A$61,MATCH($B109,'Viviendas'!$B$2:$B$61,0)),""))</f>
        <v/>
      </c>
      <c r="D109" s="21">
        <f>IF($B109="","",IFERROR(INDEX('Viviendas'!$C$2:$C$61,MATCH($B109,'Viviendas'!$B$2:$B$61,0)),""))</f>
        <v/>
      </c>
      <c r="E109" s="22">
        <f>IF($B109="","",IFERROR(INDEX('Viviendas'!$D$2:$D$61,MATCH($B109,'Viviendas'!$B$2:$B$61,0)),0))</f>
        <v/>
      </c>
      <c r="F109" s="23" t="n"/>
      <c r="G109" s="24" t="n"/>
      <c r="H109" s="25" t="n"/>
      <c r="I109" s="22">
        <f>IF($B109="","",N($E109)-N($F109))</f>
        <v/>
      </c>
      <c r="J109" s="20" t="n"/>
    </row>
    <row r="110" ht="20" customHeight="1">
      <c r="A110" s="19" t="n"/>
      <c r="B110" s="20" t="n"/>
      <c r="C110" s="21">
        <f>IF($B110="","",IFERROR(INDEX('Viviendas'!$A$2:$A$61,MATCH($B110,'Viviendas'!$B$2:$B$61,0)),""))</f>
        <v/>
      </c>
      <c r="D110" s="21">
        <f>IF($B110="","",IFERROR(INDEX('Viviendas'!$C$2:$C$61,MATCH($B110,'Viviendas'!$B$2:$B$61,0)),""))</f>
        <v/>
      </c>
      <c r="E110" s="22">
        <f>IF($B110="","",IFERROR(INDEX('Viviendas'!$D$2:$D$61,MATCH($B110,'Viviendas'!$B$2:$B$61,0)),0))</f>
        <v/>
      </c>
      <c r="F110" s="23" t="n"/>
      <c r="G110" s="24" t="n"/>
      <c r="H110" s="25" t="n"/>
      <c r="I110" s="22">
        <f>IF($B110="","",N($E110)-N($F110))</f>
        <v/>
      </c>
      <c r="J110" s="20" t="n"/>
    </row>
    <row r="111" ht="20" customHeight="1">
      <c r="A111" s="19" t="n"/>
      <c r="B111" s="20" t="n"/>
      <c r="C111" s="21">
        <f>IF($B111="","",IFERROR(INDEX('Viviendas'!$A$2:$A$61,MATCH($B111,'Viviendas'!$B$2:$B$61,0)),""))</f>
        <v/>
      </c>
      <c r="D111" s="21">
        <f>IF($B111="","",IFERROR(INDEX('Viviendas'!$C$2:$C$61,MATCH($B111,'Viviendas'!$B$2:$B$61,0)),""))</f>
        <v/>
      </c>
      <c r="E111" s="22">
        <f>IF($B111="","",IFERROR(INDEX('Viviendas'!$D$2:$D$61,MATCH($B111,'Viviendas'!$B$2:$B$61,0)),0))</f>
        <v/>
      </c>
      <c r="F111" s="23" t="n"/>
      <c r="G111" s="24" t="n"/>
      <c r="H111" s="25" t="n"/>
      <c r="I111" s="22">
        <f>IF($B111="","",N($E111)-N($F111))</f>
        <v/>
      </c>
      <c r="J111" s="20" t="n"/>
    </row>
    <row r="112" ht="20" customHeight="1">
      <c r="A112" s="19" t="n"/>
      <c r="B112" s="20" t="n"/>
      <c r="C112" s="21">
        <f>IF($B112="","",IFERROR(INDEX('Viviendas'!$A$2:$A$61,MATCH($B112,'Viviendas'!$B$2:$B$61,0)),""))</f>
        <v/>
      </c>
      <c r="D112" s="21">
        <f>IF($B112="","",IFERROR(INDEX('Viviendas'!$C$2:$C$61,MATCH($B112,'Viviendas'!$B$2:$B$61,0)),""))</f>
        <v/>
      </c>
      <c r="E112" s="22">
        <f>IF($B112="","",IFERROR(INDEX('Viviendas'!$D$2:$D$61,MATCH($B112,'Viviendas'!$B$2:$B$61,0)),0))</f>
        <v/>
      </c>
      <c r="F112" s="23" t="n"/>
      <c r="G112" s="24" t="n"/>
      <c r="H112" s="25" t="n"/>
      <c r="I112" s="22">
        <f>IF($B112="","",N($E112)-N($F112))</f>
        <v/>
      </c>
      <c r="J112" s="20" t="n"/>
    </row>
    <row r="113" ht="20" customHeight="1">
      <c r="A113" s="19" t="n"/>
      <c r="B113" s="20" t="n"/>
      <c r="C113" s="21">
        <f>IF($B113="","",IFERROR(INDEX('Viviendas'!$A$2:$A$61,MATCH($B113,'Viviendas'!$B$2:$B$61,0)),""))</f>
        <v/>
      </c>
      <c r="D113" s="21">
        <f>IF($B113="","",IFERROR(INDEX('Viviendas'!$C$2:$C$61,MATCH($B113,'Viviendas'!$B$2:$B$61,0)),""))</f>
        <v/>
      </c>
      <c r="E113" s="22">
        <f>IF($B113="","",IFERROR(INDEX('Viviendas'!$D$2:$D$61,MATCH($B113,'Viviendas'!$B$2:$B$61,0)),0))</f>
        <v/>
      </c>
      <c r="F113" s="23" t="n"/>
      <c r="G113" s="24" t="n"/>
      <c r="H113" s="25" t="n"/>
      <c r="I113" s="22">
        <f>IF($B113="","",N($E113)-N($F113))</f>
        <v/>
      </c>
      <c r="J113" s="20" t="n"/>
    </row>
    <row r="114" ht="20" customHeight="1">
      <c r="A114" s="19" t="n"/>
      <c r="B114" s="20" t="n"/>
      <c r="C114" s="21">
        <f>IF($B114="","",IFERROR(INDEX('Viviendas'!$A$2:$A$61,MATCH($B114,'Viviendas'!$B$2:$B$61,0)),""))</f>
        <v/>
      </c>
      <c r="D114" s="21">
        <f>IF($B114="","",IFERROR(INDEX('Viviendas'!$C$2:$C$61,MATCH($B114,'Viviendas'!$B$2:$B$61,0)),""))</f>
        <v/>
      </c>
      <c r="E114" s="22">
        <f>IF($B114="","",IFERROR(INDEX('Viviendas'!$D$2:$D$61,MATCH($B114,'Viviendas'!$B$2:$B$61,0)),0))</f>
        <v/>
      </c>
      <c r="F114" s="23" t="n"/>
      <c r="G114" s="24" t="n"/>
      <c r="H114" s="25" t="n"/>
      <c r="I114" s="22">
        <f>IF($B114="","",N($E114)-N($F114))</f>
        <v/>
      </c>
      <c r="J114" s="20" t="n"/>
    </row>
    <row r="115" ht="20" customHeight="1">
      <c r="A115" s="19" t="n"/>
      <c r="B115" s="20" t="n"/>
      <c r="C115" s="21">
        <f>IF($B115="","",IFERROR(INDEX('Viviendas'!$A$2:$A$61,MATCH($B115,'Viviendas'!$B$2:$B$61,0)),""))</f>
        <v/>
      </c>
      <c r="D115" s="21">
        <f>IF($B115="","",IFERROR(INDEX('Viviendas'!$C$2:$C$61,MATCH($B115,'Viviendas'!$B$2:$B$61,0)),""))</f>
        <v/>
      </c>
      <c r="E115" s="22">
        <f>IF($B115="","",IFERROR(INDEX('Viviendas'!$D$2:$D$61,MATCH($B115,'Viviendas'!$B$2:$B$61,0)),0))</f>
        <v/>
      </c>
      <c r="F115" s="23" t="n"/>
      <c r="G115" s="24" t="n"/>
      <c r="H115" s="25" t="n"/>
      <c r="I115" s="22">
        <f>IF($B115="","",N($E115)-N($F115))</f>
        <v/>
      </c>
      <c r="J115" s="20" t="n"/>
    </row>
    <row r="116" ht="20" customHeight="1">
      <c r="A116" s="19" t="n"/>
      <c r="B116" s="20" t="n"/>
      <c r="C116" s="21">
        <f>IF($B116="","",IFERROR(INDEX('Viviendas'!$A$2:$A$61,MATCH($B116,'Viviendas'!$B$2:$B$61,0)),""))</f>
        <v/>
      </c>
      <c r="D116" s="21">
        <f>IF($B116="","",IFERROR(INDEX('Viviendas'!$C$2:$C$61,MATCH($B116,'Viviendas'!$B$2:$B$61,0)),""))</f>
        <v/>
      </c>
      <c r="E116" s="22">
        <f>IF($B116="","",IFERROR(INDEX('Viviendas'!$D$2:$D$61,MATCH($B116,'Viviendas'!$B$2:$B$61,0)),0))</f>
        <v/>
      </c>
      <c r="F116" s="23" t="n"/>
      <c r="G116" s="24" t="n"/>
      <c r="H116" s="25" t="n"/>
      <c r="I116" s="22">
        <f>IF($B116="","",N($E116)-N($F116))</f>
        <v/>
      </c>
      <c r="J116" s="20" t="n"/>
    </row>
    <row r="117" ht="20" customHeight="1">
      <c r="A117" s="19" t="n"/>
      <c r="B117" s="20" t="n"/>
      <c r="C117" s="21">
        <f>IF($B117="","",IFERROR(INDEX('Viviendas'!$A$2:$A$61,MATCH($B117,'Viviendas'!$B$2:$B$61,0)),""))</f>
        <v/>
      </c>
      <c r="D117" s="21">
        <f>IF($B117="","",IFERROR(INDEX('Viviendas'!$C$2:$C$61,MATCH($B117,'Viviendas'!$B$2:$B$61,0)),""))</f>
        <v/>
      </c>
      <c r="E117" s="22">
        <f>IF($B117="","",IFERROR(INDEX('Viviendas'!$D$2:$D$61,MATCH($B117,'Viviendas'!$B$2:$B$61,0)),0))</f>
        <v/>
      </c>
      <c r="F117" s="23" t="n"/>
      <c r="G117" s="24" t="n"/>
      <c r="H117" s="25" t="n"/>
      <c r="I117" s="22">
        <f>IF($B117="","",N($E117)-N($F117))</f>
        <v/>
      </c>
      <c r="J117" s="20" t="n"/>
    </row>
    <row r="118" ht="20" customHeight="1">
      <c r="A118" s="19" t="n"/>
      <c r="B118" s="20" t="n"/>
      <c r="C118" s="21">
        <f>IF($B118="","",IFERROR(INDEX('Viviendas'!$A$2:$A$61,MATCH($B118,'Viviendas'!$B$2:$B$61,0)),""))</f>
        <v/>
      </c>
      <c r="D118" s="21">
        <f>IF($B118="","",IFERROR(INDEX('Viviendas'!$C$2:$C$61,MATCH($B118,'Viviendas'!$B$2:$B$61,0)),""))</f>
        <v/>
      </c>
      <c r="E118" s="22">
        <f>IF($B118="","",IFERROR(INDEX('Viviendas'!$D$2:$D$61,MATCH($B118,'Viviendas'!$B$2:$B$61,0)),0))</f>
        <v/>
      </c>
      <c r="F118" s="23" t="n"/>
      <c r="G118" s="24" t="n"/>
      <c r="H118" s="25" t="n"/>
      <c r="I118" s="22">
        <f>IF($B118="","",N($E118)-N($F118))</f>
        <v/>
      </c>
      <c r="J118" s="20" t="n"/>
    </row>
    <row r="119" ht="20" customHeight="1">
      <c r="A119" s="19" t="n"/>
      <c r="B119" s="20" t="n"/>
      <c r="C119" s="21">
        <f>IF($B119="","",IFERROR(INDEX('Viviendas'!$A$2:$A$61,MATCH($B119,'Viviendas'!$B$2:$B$61,0)),""))</f>
        <v/>
      </c>
      <c r="D119" s="21">
        <f>IF($B119="","",IFERROR(INDEX('Viviendas'!$C$2:$C$61,MATCH($B119,'Viviendas'!$B$2:$B$61,0)),""))</f>
        <v/>
      </c>
      <c r="E119" s="22">
        <f>IF($B119="","",IFERROR(INDEX('Viviendas'!$D$2:$D$61,MATCH($B119,'Viviendas'!$B$2:$B$61,0)),0))</f>
        <v/>
      </c>
      <c r="F119" s="23" t="n"/>
      <c r="G119" s="24" t="n"/>
      <c r="H119" s="25" t="n"/>
      <c r="I119" s="22">
        <f>IF($B119="","",N($E119)-N($F119))</f>
        <v/>
      </c>
      <c r="J119" s="20" t="n"/>
    </row>
    <row r="120" ht="20" customHeight="1">
      <c r="A120" s="19" t="n"/>
      <c r="B120" s="20" t="n"/>
      <c r="C120" s="21">
        <f>IF($B120="","",IFERROR(INDEX('Viviendas'!$A$2:$A$61,MATCH($B120,'Viviendas'!$B$2:$B$61,0)),""))</f>
        <v/>
      </c>
      <c r="D120" s="21">
        <f>IF($B120="","",IFERROR(INDEX('Viviendas'!$C$2:$C$61,MATCH($B120,'Viviendas'!$B$2:$B$61,0)),""))</f>
        <v/>
      </c>
      <c r="E120" s="22">
        <f>IF($B120="","",IFERROR(INDEX('Viviendas'!$D$2:$D$61,MATCH($B120,'Viviendas'!$B$2:$B$61,0)),0))</f>
        <v/>
      </c>
      <c r="F120" s="23" t="n"/>
      <c r="G120" s="24" t="n"/>
      <c r="H120" s="25" t="n"/>
      <c r="I120" s="22">
        <f>IF($B120="","",N($E120)-N($F120))</f>
        <v/>
      </c>
      <c r="J120" s="20" t="n"/>
    </row>
    <row r="121" ht="20" customHeight="1">
      <c r="A121" s="19" t="n"/>
      <c r="B121" s="20" t="n"/>
      <c r="C121" s="21">
        <f>IF($B121="","",IFERROR(INDEX('Viviendas'!$A$2:$A$61,MATCH($B121,'Viviendas'!$B$2:$B$61,0)),""))</f>
        <v/>
      </c>
      <c r="D121" s="21">
        <f>IF($B121="","",IFERROR(INDEX('Viviendas'!$C$2:$C$61,MATCH($B121,'Viviendas'!$B$2:$B$61,0)),""))</f>
        <v/>
      </c>
      <c r="E121" s="22">
        <f>IF($B121="","",IFERROR(INDEX('Viviendas'!$D$2:$D$61,MATCH($B121,'Viviendas'!$B$2:$B$61,0)),0))</f>
        <v/>
      </c>
      <c r="F121" s="23" t="n"/>
      <c r="G121" s="24" t="n"/>
      <c r="H121" s="25" t="n"/>
      <c r="I121" s="22">
        <f>IF($B121="","",N($E121)-N($F121))</f>
        <v/>
      </c>
      <c r="J121" s="20" t="n"/>
    </row>
    <row r="122" ht="20" customHeight="1">
      <c r="A122" s="19" t="n"/>
      <c r="B122" s="20" t="n"/>
      <c r="C122" s="21">
        <f>IF($B122="","",IFERROR(INDEX('Viviendas'!$A$2:$A$61,MATCH($B122,'Viviendas'!$B$2:$B$61,0)),""))</f>
        <v/>
      </c>
      <c r="D122" s="21">
        <f>IF($B122="","",IFERROR(INDEX('Viviendas'!$C$2:$C$61,MATCH($B122,'Viviendas'!$B$2:$B$61,0)),""))</f>
        <v/>
      </c>
      <c r="E122" s="22">
        <f>IF($B122="","",IFERROR(INDEX('Viviendas'!$D$2:$D$61,MATCH($B122,'Viviendas'!$B$2:$B$61,0)),0))</f>
        <v/>
      </c>
      <c r="F122" s="23" t="n"/>
      <c r="G122" s="24" t="n"/>
      <c r="H122" s="25" t="n"/>
      <c r="I122" s="22">
        <f>IF($B122="","",N($E122)-N($F122))</f>
        <v/>
      </c>
      <c r="J122" s="20" t="n"/>
    </row>
    <row r="123" ht="20" customHeight="1">
      <c r="A123" s="19" t="n"/>
      <c r="B123" s="20" t="n"/>
      <c r="C123" s="21">
        <f>IF($B123="","",IFERROR(INDEX('Viviendas'!$A$2:$A$61,MATCH($B123,'Viviendas'!$B$2:$B$61,0)),""))</f>
        <v/>
      </c>
      <c r="D123" s="21">
        <f>IF($B123="","",IFERROR(INDEX('Viviendas'!$C$2:$C$61,MATCH($B123,'Viviendas'!$B$2:$B$61,0)),""))</f>
        <v/>
      </c>
      <c r="E123" s="22">
        <f>IF($B123="","",IFERROR(INDEX('Viviendas'!$D$2:$D$61,MATCH($B123,'Viviendas'!$B$2:$B$61,0)),0))</f>
        <v/>
      </c>
      <c r="F123" s="23" t="n"/>
      <c r="G123" s="24" t="n"/>
      <c r="H123" s="25" t="n"/>
      <c r="I123" s="22">
        <f>IF($B123="","",N($E123)-N($F123))</f>
        <v/>
      </c>
      <c r="J123" s="20" t="n"/>
    </row>
    <row r="124" ht="20" customHeight="1">
      <c r="A124" s="19" t="n"/>
      <c r="B124" s="20" t="n"/>
      <c r="C124" s="21">
        <f>IF($B124="","",IFERROR(INDEX('Viviendas'!$A$2:$A$61,MATCH($B124,'Viviendas'!$B$2:$B$61,0)),""))</f>
        <v/>
      </c>
      <c r="D124" s="21">
        <f>IF($B124="","",IFERROR(INDEX('Viviendas'!$C$2:$C$61,MATCH($B124,'Viviendas'!$B$2:$B$61,0)),""))</f>
        <v/>
      </c>
      <c r="E124" s="22">
        <f>IF($B124="","",IFERROR(INDEX('Viviendas'!$D$2:$D$61,MATCH($B124,'Viviendas'!$B$2:$B$61,0)),0))</f>
        <v/>
      </c>
      <c r="F124" s="23" t="n"/>
      <c r="G124" s="24" t="n"/>
      <c r="H124" s="25" t="n"/>
      <c r="I124" s="22">
        <f>IF($B124="","",N($E124)-N($F124))</f>
        <v/>
      </c>
      <c r="J124" s="20" t="n"/>
    </row>
    <row r="125" ht="20" customHeight="1">
      <c r="A125" s="19" t="n"/>
      <c r="B125" s="20" t="n"/>
      <c r="C125" s="21">
        <f>IF($B125="","",IFERROR(INDEX('Viviendas'!$A$2:$A$61,MATCH($B125,'Viviendas'!$B$2:$B$61,0)),""))</f>
        <v/>
      </c>
      <c r="D125" s="21">
        <f>IF($B125="","",IFERROR(INDEX('Viviendas'!$C$2:$C$61,MATCH($B125,'Viviendas'!$B$2:$B$61,0)),""))</f>
        <v/>
      </c>
      <c r="E125" s="22">
        <f>IF($B125="","",IFERROR(INDEX('Viviendas'!$D$2:$D$61,MATCH($B125,'Viviendas'!$B$2:$B$61,0)),0))</f>
        <v/>
      </c>
      <c r="F125" s="23" t="n"/>
      <c r="G125" s="24" t="n"/>
      <c r="H125" s="25" t="n"/>
      <c r="I125" s="22">
        <f>IF($B125="","",N($E125)-N($F125))</f>
        <v/>
      </c>
      <c r="J125" s="20" t="n"/>
    </row>
    <row r="126" ht="20" customHeight="1">
      <c r="A126" s="19" t="n"/>
      <c r="B126" s="20" t="n"/>
      <c r="C126" s="21">
        <f>IF($B126="","",IFERROR(INDEX('Viviendas'!$A$2:$A$61,MATCH($B126,'Viviendas'!$B$2:$B$61,0)),""))</f>
        <v/>
      </c>
      <c r="D126" s="21">
        <f>IF($B126="","",IFERROR(INDEX('Viviendas'!$C$2:$C$61,MATCH($B126,'Viviendas'!$B$2:$B$61,0)),""))</f>
        <v/>
      </c>
      <c r="E126" s="22">
        <f>IF($B126="","",IFERROR(INDEX('Viviendas'!$D$2:$D$61,MATCH($B126,'Viviendas'!$B$2:$B$61,0)),0))</f>
        <v/>
      </c>
      <c r="F126" s="23" t="n"/>
      <c r="G126" s="24" t="n"/>
      <c r="H126" s="25" t="n"/>
      <c r="I126" s="22">
        <f>IF($B126="","",N($E126)-N($F126))</f>
        <v/>
      </c>
      <c r="J126" s="20" t="n"/>
    </row>
    <row r="127" ht="20" customHeight="1">
      <c r="A127" s="19" t="n"/>
      <c r="B127" s="20" t="n"/>
      <c r="C127" s="21">
        <f>IF($B127="","",IFERROR(INDEX('Viviendas'!$A$2:$A$61,MATCH($B127,'Viviendas'!$B$2:$B$61,0)),""))</f>
        <v/>
      </c>
      <c r="D127" s="21">
        <f>IF($B127="","",IFERROR(INDEX('Viviendas'!$C$2:$C$61,MATCH($B127,'Viviendas'!$B$2:$B$61,0)),""))</f>
        <v/>
      </c>
      <c r="E127" s="22">
        <f>IF($B127="","",IFERROR(INDEX('Viviendas'!$D$2:$D$61,MATCH($B127,'Viviendas'!$B$2:$B$61,0)),0))</f>
        <v/>
      </c>
      <c r="F127" s="23" t="n"/>
      <c r="G127" s="24" t="n"/>
      <c r="H127" s="25" t="n"/>
      <c r="I127" s="22">
        <f>IF($B127="","",N($E127)-N($F127))</f>
        <v/>
      </c>
      <c r="J127" s="20" t="n"/>
    </row>
    <row r="128" ht="20" customHeight="1">
      <c r="A128" s="19" t="n"/>
      <c r="B128" s="20" t="n"/>
      <c r="C128" s="21">
        <f>IF($B128="","",IFERROR(INDEX('Viviendas'!$A$2:$A$61,MATCH($B128,'Viviendas'!$B$2:$B$61,0)),""))</f>
        <v/>
      </c>
      <c r="D128" s="21">
        <f>IF($B128="","",IFERROR(INDEX('Viviendas'!$C$2:$C$61,MATCH($B128,'Viviendas'!$B$2:$B$61,0)),""))</f>
        <v/>
      </c>
      <c r="E128" s="22">
        <f>IF($B128="","",IFERROR(INDEX('Viviendas'!$D$2:$D$61,MATCH($B128,'Viviendas'!$B$2:$B$61,0)),0))</f>
        <v/>
      </c>
      <c r="F128" s="23" t="n"/>
      <c r="G128" s="24" t="n"/>
      <c r="H128" s="25" t="n"/>
      <c r="I128" s="22">
        <f>IF($B128="","",N($E128)-N($F128))</f>
        <v/>
      </c>
      <c r="J128" s="20" t="n"/>
    </row>
    <row r="129" ht="20" customHeight="1">
      <c r="A129" s="19" t="n"/>
      <c r="B129" s="20" t="n"/>
      <c r="C129" s="21">
        <f>IF($B129="","",IFERROR(INDEX('Viviendas'!$A$2:$A$61,MATCH($B129,'Viviendas'!$B$2:$B$61,0)),""))</f>
        <v/>
      </c>
      <c r="D129" s="21">
        <f>IF($B129="","",IFERROR(INDEX('Viviendas'!$C$2:$C$61,MATCH($B129,'Viviendas'!$B$2:$B$61,0)),""))</f>
        <v/>
      </c>
      <c r="E129" s="22">
        <f>IF($B129="","",IFERROR(INDEX('Viviendas'!$D$2:$D$61,MATCH($B129,'Viviendas'!$B$2:$B$61,0)),0))</f>
        <v/>
      </c>
      <c r="F129" s="23" t="n"/>
      <c r="G129" s="24" t="n"/>
      <c r="H129" s="25" t="n"/>
      <c r="I129" s="22">
        <f>IF($B129="","",N($E129)-N($F129))</f>
        <v/>
      </c>
      <c r="J129" s="20" t="n"/>
    </row>
    <row r="130" ht="20" customHeight="1">
      <c r="A130" s="19" t="n"/>
      <c r="B130" s="20" t="n"/>
      <c r="C130" s="21">
        <f>IF($B130="","",IFERROR(INDEX('Viviendas'!$A$2:$A$61,MATCH($B130,'Viviendas'!$B$2:$B$61,0)),""))</f>
        <v/>
      </c>
      <c r="D130" s="21">
        <f>IF($B130="","",IFERROR(INDEX('Viviendas'!$C$2:$C$61,MATCH($B130,'Viviendas'!$B$2:$B$61,0)),""))</f>
        <v/>
      </c>
      <c r="E130" s="22">
        <f>IF($B130="","",IFERROR(INDEX('Viviendas'!$D$2:$D$61,MATCH($B130,'Viviendas'!$B$2:$B$61,0)),0))</f>
        <v/>
      </c>
      <c r="F130" s="23" t="n"/>
      <c r="G130" s="24" t="n"/>
      <c r="H130" s="25" t="n"/>
      <c r="I130" s="22">
        <f>IF($B130="","",N($E130)-N($F130))</f>
        <v/>
      </c>
      <c r="J130" s="20" t="n"/>
    </row>
    <row r="131" ht="20" customHeight="1">
      <c r="A131" s="19" t="n"/>
      <c r="B131" s="20" t="n"/>
      <c r="C131" s="21">
        <f>IF($B131="","",IFERROR(INDEX('Viviendas'!$A$2:$A$61,MATCH($B131,'Viviendas'!$B$2:$B$61,0)),""))</f>
        <v/>
      </c>
      <c r="D131" s="21">
        <f>IF($B131="","",IFERROR(INDEX('Viviendas'!$C$2:$C$61,MATCH($B131,'Viviendas'!$B$2:$B$61,0)),""))</f>
        <v/>
      </c>
      <c r="E131" s="22">
        <f>IF($B131="","",IFERROR(INDEX('Viviendas'!$D$2:$D$61,MATCH($B131,'Viviendas'!$B$2:$B$61,0)),0))</f>
        <v/>
      </c>
      <c r="F131" s="23" t="n"/>
      <c r="G131" s="24" t="n"/>
      <c r="H131" s="25" t="n"/>
      <c r="I131" s="22">
        <f>IF($B131="","",N($E131)-N($F131))</f>
        <v/>
      </c>
      <c r="J131" s="20" t="n"/>
    </row>
    <row r="132" ht="20" customHeight="1">
      <c r="A132" s="19" t="n"/>
      <c r="B132" s="20" t="n"/>
      <c r="C132" s="21">
        <f>IF($B132="","",IFERROR(INDEX('Viviendas'!$A$2:$A$61,MATCH($B132,'Viviendas'!$B$2:$B$61,0)),""))</f>
        <v/>
      </c>
      <c r="D132" s="21">
        <f>IF($B132="","",IFERROR(INDEX('Viviendas'!$C$2:$C$61,MATCH($B132,'Viviendas'!$B$2:$B$61,0)),""))</f>
        <v/>
      </c>
      <c r="E132" s="22">
        <f>IF($B132="","",IFERROR(INDEX('Viviendas'!$D$2:$D$61,MATCH($B132,'Viviendas'!$B$2:$B$61,0)),0))</f>
        <v/>
      </c>
      <c r="F132" s="23" t="n"/>
      <c r="G132" s="24" t="n"/>
      <c r="H132" s="25" t="n"/>
      <c r="I132" s="22">
        <f>IF($B132="","",N($E132)-N($F132))</f>
        <v/>
      </c>
      <c r="J132" s="20" t="n"/>
    </row>
    <row r="133" ht="20" customHeight="1">
      <c r="A133" s="19" t="n"/>
      <c r="B133" s="20" t="n"/>
      <c r="C133" s="21">
        <f>IF($B133="","",IFERROR(INDEX('Viviendas'!$A$2:$A$61,MATCH($B133,'Viviendas'!$B$2:$B$61,0)),""))</f>
        <v/>
      </c>
      <c r="D133" s="21">
        <f>IF($B133="","",IFERROR(INDEX('Viviendas'!$C$2:$C$61,MATCH($B133,'Viviendas'!$B$2:$B$61,0)),""))</f>
        <v/>
      </c>
      <c r="E133" s="22">
        <f>IF($B133="","",IFERROR(INDEX('Viviendas'!$D$2:$D$61,MATCH($B133,'Viviendas'!$B$2:$B$61,0)),0))</f>
        <v/>
      </c>
      <c r="F133" s="23" t="n"/>
      <c r="G133" s="24" t="n"/>
      <c r="H133" s="25" t="n"/>
      <c r="I133" s="22">
        <f>IF($B133="","",N($E133)-N($F133))</f>
        <v/>
      </c>
      <c r="J133" s="20" t="n"/>
    </row>
    <row r="134" ht="20" customHeight="1">
      <c r="A134" s="19" t="n"/>
      <c r="B134" s="20" t="n"/>
      <c r="C134" s="21">
        <f>IF($B134="","",IFERROR(INDEX('Viviendas'!$A$2:$A$61,MATCH($B134,'Viviendas'!$B$2:$B$61,0)),""))</f>
        <v/>
      </c>
      <c r="D134" s="21">
        <f>IF($B134="","",IFERROR(INDEX('Viviendas'!$C$2:$C$61,MATCH($B134,'Viviendas'!$B$2:$B$61,0)),""))</f>
        <v/>
      </c>
      <c r="E134" s="22">
        <f>IF($B134="","",IFERROR(INDEX('Viviendas'!$D$2:$D$61,MATCH($B134,'Viviendas'!$B$2:$B$61,0)),0))</f>
        <v/>
      </c>
      <c r="F134" s="23" t="n"/>
      <c r="G134" s="24" t="n"/>
      <c r="H134" s="25" t="n"/>
      <c r="I134" s="22">
        <f>IF($B134="","",N($E134)-N($F134))</f>
        <v/>
      </c>
      <c r="J134" s="20" t="n"/>
    </row>
    <row r="135" ht="20" customHeight="1">
      <c r="A135" s="19" t="n"/>
      <c r="B135" s="20" t="n"/>
      <c r="C135" s="21">
        <f>IF($B135="","",IFERROR(INDEX('Viviendas'!$A$2:$A$61,MATCH($B135,'Viviendas'!$B$2:$B$61,0)),""))</f>
        <v/>
      </c>
      <c r="D135" s="21">
        <f>IF($B135="","",IFERROR(INDEX('Viviendas'!$C$2:$C$61,MATCH($B135,'Viviendas'!$B$2:$B$61,0)),""))</f>
        <v/>
      </c>
      <c r="E135" s="22">
        <f>IF($B135="","",IFERROR(INDEX('Viviendas'!$D$2:$D$61,MATCH($B135,'Viviendas'!$B$2:$B$61,0)),0))</f>
        <v/>
      </c>
      <c r="F135" s="23" t="n"/>
      <c r="G135" s="24" t="n"/>
      <c r="H135" s="25" t="n"/>
      <c r="I135" s="22">
        <f>IF($B135="","",N($E135)-N($F135))</f>
        <v/>
      </c>
      <c r="J135" s="20" t="n"/>
    </row>
    <row r="136" ht="20" customHeight="1">
      <c r="A136" s="19" t="n"/>
      <c r="B136" s="20" t="n"/>
      <c r="C136" s="21">
        <f>IF($B136="","",IFERROR(INDEX('Viviendas'!$A$2:$A$61,MATCH($B136,'Viviendas'!$B$2:$B$61,0)),""))</f>
        <v/>
      </c>
      <c r="D136" s="21">
        <f>IF($B136="","",IFERROR(INDEX('Viviendas'!$C$2:$C$61,MATCH($B136,'Viviendas'!$B$2:$B$61,0)),""))</f>
        <v/>
      </c>
      <c r="E136" s="22">
        <f>IF($B136="","",IFERROR(INDEX('Viviendas'!$D$2:$D$61,MATCH($B136,'Viviendas'!$B$2:$B$61,0)),0))</f>
        <v/>
      </c>
      <c r="F136" s="23" t="n"/>
      <c r="G136" s="24" t="n"/>
      <c r="H136" s="25" t="n"/>
      <c r="I136" s="22">
        <f>IF($B136="","",N($E136)-N($F136))</f>
        <v/>
      </c>
      <c r="J136" s="20" t="n"/>
    </row>
    <row r="137" ht="20" customHeight="1">
      <c r="A137" s="19" t="n"/>
      <c r="B137" s="20" t="n"/>
      <c r="C137" s="21">
        <f>IF($B137="","",IFERROR(INDEX('Viviendas'!$A$2:$A$61,MATCH($B137,'Viviendas'!$B$2:$B$61,0)),""))</f>
        <v/>
      </c>
      <c r="D137" s="21">
        <f>IF($B137="","",IFERROR(INDEX('Viviendas'!$C$2:$C$61,MATCH($B137,'Viviendas'!$B$2:$B$61,0)),""))</f>
        <v/>
      </c>
      <c r="E137" s="22">
        <f>IF($B137="","",IFERROR(INDEX('Viviendas'!$D$2:$D$61,MATCH($B137,'Viviendas'!$B$2:$B$61,0)),0))</f>
        <v/>
      </c>
      <c r="F137" s="23" t="n"/>
      <c r="G137" s="24" t="n"/>
      <c r="H137" s="25" t="n"/>
      <c r="I137" s="22">
        <f>IF($B137="","",N($E137)-N($F137))</f>
        <v/>
      </c>
      <c r="J137" s="20" t="n"/>
    </row>
    <row r="138" ht="20" customHeight="1">
      <c r="A138" s="19" t="n"/>
      <c r="B138" s="20" t="n"/>
      <c r="C138" s="21">
        <f>IF($B138="","",IFERROR(INDEX('Viviendas'!$A$2:$A$61,MATCH($B138,'Viviendas'!$B$2:$B$61,0)),""))</f>
        <v/>
      </c>
      <c r="D138" s="21">
        <f>IF($B138="","",IFERROR(INDEX('Viviendas'!$C$2:$C$61,MATCH($B138,'Viviendas'!$B$2:$B$61,0)),""))</f>
        <v/>
      </c>
      <c r="E138" s="22">
        <f>IF($B138="","",IFERROR(INDEX('Viviendas'!$D$2:$D$61,MATCH($B138,'Viviendas'!$B$2:$B$61,0)),0))</f>
        <v/>
      </c>
      <c r="F138" s="23" t="n"/>
      <c r="G138" s="24" t="n"/>
      <c r="H138" s="25" t="n"/>
      <c r="I138" s="22">
        <f>IF($B138="","",N($E138)-N($F138))</f>
        <v/>
      </c>
      <c r="J138" s="20" t="n"/>
    </row>
    <row r="139" ht="20" customHeight="1">
      <c r="A139" s="19" t="n"/>
      <c r="B139" s="20" t="n"/>
      <c r="C139" s="21">
        <f>IF($B139="","",IFERROR(INDEX('Viviendas'!$A$2:$A$61,MATCH($B139,'Viviendas'!$B$2:$B$61,0)),""))</f>
        <v/>
      </c>
      <c r="D139" s="21">
        <f>IF($B139="","",IFERROR(INDEX('Viviendas'!$C$2:$C$61,MATCH($B139,'Viviendas'!$B$2:$B$61,0)),""))</f>
        <v/>
      </c>
      <c r="E139" s="22">
        <f>IF($B139="","",IFERROR(INDEX('Viviendas'!$D$2:$D$61,MATCH($B139,'Viviendas'!$B$2:$B$61,0)),0))</f>
        <v/>
      </c>
      <c r="F139" s="23" t="n"/>
      <c r="G139" s="24" t="n"/>
      <c r="H139" s="25" t="n"/>
      <c r="I139" s="22">
        <f>IF($B139="","",N($E139)-N($F139))</f>
        <v/>
      </c>
      <c r="J139" s="20" t="n"/>
    </row>
    <row r="140" ht="20" customHeight="1">
      <c r="A140" s="19" t="n"/>
      <c r="B140" s="20" t="n"/>
      <c r="C140" s="21">
        <f>IF($B140="","",IFERROR(INDEX('Viviendas'!$A$2:$A$61,MATCH($B140,'Viviendas'!$B$2:$B$61,0)),""))</f>
        <v/>
      </c>
      <c r="D140" s="21">
        <f>IF($B140="","",IFERROR(INDEX('Viviendas'!$C$2:$C$61,MATCH($B140,'Viviendas'!$B$2:$B$61,0)),""))</f>
        <v/>
      </c>
      <c r="E140" s="22">
        <f>IF($B140="","",IFERROR(INDEX('Viviendas'!$D$2:$D$61,MATCH($B140,'Viviendas'!$B$2:$B$61,0)),0))</f>
        <v/>
      </c>
      <c r="F140" s="23" t="n"/>
      <c r="G140" s="24" t="n"/>
      <c r="H140" s="25" t="n"/>
      <c r="I140" s="22">
        <f>IF($B140="","",N($E140)-N($F140))</f>
        <v/>
      </c>
      <c r="J140" s="20" t="n"/>
    </row>
    <row r="141" ht="20" customHeight="1">
      <c r="A141" s="19" t="n"/>
      <c r="B141" s="20" t="n"/>
      <c r="C141" s="21">
        <f>IF($B141="","",IFERROR(INDEX('Viviendas'!$A$2:$A$61,MATCH($B141,'Viviendas'!$B$2:$B$61,0)),""))</f>
        <v/>
      </c>
      <c r="D141" s="21">
        <f>IF($B141="","",IFERROR(INDEX('Viviendas'!$C$2:$C$61,MATCH($B141,'Viviendas'!$B$2:$B$61,0)),""))</f>
        <v/>
      </c>
      <c r="E141" s="22">
        <f>IF($B141="","",IFERROR(INDEX('Viviendas'!$D$2:$D$61,MATCH($B141,'Viviendas'!$B$2:$B$61,0)),0))</f>
        <v/>
      </c>
      <c r="F141" s="23" t="n"/>
      <c r="G141" s="24" t="n"/>
      <c r="H141" s="25" t="n"/>
      <c r="I141" s="22">
        <f>IF($B141="","",N($E141)-N($F141))</f>
        <v/>
      </c>
      <c r="J141" s="20" t="n"/>
    </row>
    <row r="142" ht="20" customHeight="1">
      <c r="A142" s="19" t="n"/>
      <c r="B142" s="20" t="n"/>
      <c r="C142" s="21">
        <f>IF($B142="","",IFERROR(INDEX('Viviendas'!$A$2:$A$61,MATCH($B142,'Viviendas'!$B$2:$B$61,0)),""))</f>
        <v/>
      </c>
      <c r="D142" s="21">
        <f>IF($B142="","",IFERROR(INDEX('Viviendas'!$C$2:$C$61,MATCH($B142,'Viviendas'!$B$2:$B$61,0)),""))</f>
        <v/>
      </c>
      <c r="E142" s="22">
        <f>IF($B142="","",IFERROR(INDEX('Viviendas'!$D$2:$D$61,MATCH($B142,'Viviendas'!$B$2:$B$61,0)),0))</f>
        <v/>
      </c>
      <c r="F142" s="23" t="n"/>
      <c r="G142" s="24" t="n"/>
      <c r="H142" s="25" t="n"/>
      <c r="I142" s="22">
        <f>IF($B142="","",N($E142)-N($F142))</f>
        <v/>
      </c>
      <c r="J142" s="20" t="n"/>
    </row>
    <row r="143" ht="20" customHeight="1">
      <c r="A143" s="19" t="n"/>
      <c r="B143" s="20" t="n"/>
      <c r="C143" s="21">
        <f>IF($B143="","",IFERROR(INDEX('Viviendas'!$A$2:$A$61,MATCH($B143,'Viviendas'!$B$2:$B$61,0)),""))</f>
        <v/>
      </c>
      <c r="D143" s="21">
        <f>IF($B143="","",IFERROR(INDEX('Viviendas'!$C$2:$C$61,MATCH($B143,'Viviendas'!$B$2:$B$61,0)),""))</f>
        <v/>
      </c>
      <c r="E143" s="22">
        <f>IF($B143="","",IFERROR(INDEX('Viviendas'!$D$2:$D$61,MATCH($B143,'Viviendas'!$B$2:$B$61,0)),0))</f>
        <v/>
      </c>
      <c r="F143" s="23" t="n"/>
      <c r="G143" s="24" t="n"/>
      <c r="H143" s="25" t="n"/>
      <c r="I143" s="22">
        <f>IF($B143="","",N($E143)-N($F143))</f>
        <v/>
      </c>
      <c r="J143" s="20" t="n"/>
    </row>
    <row r="144" ht="20" customHeight="1">
      <c r="A144" s="19" t="n"/>
      <c r="B144" s="20" t="n"/>
      <c r="C144" s="21">
        <f>IF($B144="","",IFERROR(INDEX('Viviendas'!$A$2:$A$61,MATCH($B144,'Viviendas'!$B$2:$B$61,0)),""))</f>
        <v/>
      </c>
      <c r="D144" s="21">
        <f>IF($B144="","",IFERROR(INDEX('Viviendas'!$C$2:$C$61,MATCH($B144,'Viviendas'!$B$2:$B$61,0)),""))</f>
        <v/>
      </c>
      <c r="E144" s="22">
        <f>IF($B144="","",IFERROR(INDEX('Viviendas'!$D$2:$D$61,MATCH($B144,'Viviendas'!$B$2:$B$61,0)),0))</f>
        <v/>
      </c>
      <c r="F144" s="23" t="n"/>
      <c r="G144" s="24" t="n"/>
      <c r="H144" s="25" t="n"/>
      <c r="I144" s="22">
        <f>IF($B144="","",N($E144)-N($F144))</f>
        <v/>
      </c>
      <c r="J144" s="20" t="n"/>
    </row>
    <row r="145" ht="20" customHeight="1">
      <c r="A145" s="19" t="n"/>
      <c r="B145" s="20" t="n"/>
      <c r="C145" s="21">
        <f>IF($B145="","",IFERROR(INDEX('Viviendas'!$A$2:$A$61,MATCH($B145,'Viviendas'!$B$2:$B$61,0)),""))</f>
        <v/>
      </c>
      <c r="D145" s="21">
        <f>IF($B145="","",IFERROR(INDEX('Viviendas'!$C$2:$C$61,MATCH($B145,'Viviendas'!$B$2:$B$61,0)),""))</f>
        <v/>
      </c>
      <c r="E145" s="22">
        <f>IF($B145="","",IFERROR(INDEX('Viviendas'!$D$2:$D$61,MATCH($B145,'Viviendas'!$B$2:$B$61,0)),0))</f>
        <v/>
      </c>
      <c r="F145" s="23" t="n"/>
      <c r="G145" s="24" t="n"/>
      <c r="H145" s="25" t="n"/>
      <c r="I145" s="22">
        <f>IF($B145="","",N($E145)-N($F145))</f>
        <v/>
      </c>
      <c r="J145" s="20" t="n"/>
    </row>
    <row r="146" ht="20" customHeight="1">
      <c r="A146" s="19" t="n"/>
      <c r="B146" s="20" t="n"/>
      <c r="C146" s="21">
        <f>IF($B146="","",IFERROR(INDEX('Viviendas'!$A$2:$A$61,MATCH($B146,'Viviendas'!$B$2:$B$61,0)),""))</f>
        <v/>
      </c>
      <c r="D146" s="21">
        <f>IF($B146="","",IFERROR(INDEX('Viviendas'!$C$2:$C$61,MATCH($B146,'Viviendas'!$B$2:$B$61,0)),""))</f>
        <v/>
      </c>
      <c r="E146" s="22">
        <f>IF($B146="","",IFERROR(INDEX('Viviendas'!$D$2:$D$61,MATCH($B146,'Viviendas'!$B$2:$B$61,0)),0))</f>
        <v/>
      </c>
      <c r="F146" s="23" t="n"/>
      <c r="G146" s="24" t="n"/>
      <c r="H146" s="25" t="n"/>
      <c r="I146" s="22">
        <f>IF($B146="","",N($E146)-N($F146))</f>
        <v/>
      </c>
      <c r="J146" s="20" t="n"/>
    </row>
    <row r="147" ht="20" customHeight="1">
      <c r="A147" s="19" t="n"/>
      <c r="B147" s="20" t="n"/>
      <c r="C147" s="21">
        <f>IF($B147="","",IFERROR(INDEX('Viviendas'!$A$2:$A$61,MATCH($B147,'Viviendas'!$B$2:$B$61,0)),""))</f>
        <v/>
      </c>
      <c r="D147" s="21">
        <f>IF($B147="","",IFERROR(INDEX('Viviendas'!$C$2:$C$61,MATCH($B147,'Viviendas'!$B$2:$B$61,0)),""))</f>
        <v/>
      </c>
      <c r="E147" s="22">
        <f>IF($B147="","",IFERROR(INDEX('Viviendas'!$D$2:$D$61,MATCH($B147,'Viviendas'!$B$2:$B$61,0)),0))</f>
        <v/>
      </c>
      <c r="F147" s="23" t="n"/>
      <c r="G147" s="24" t="n"/>
      <c r="H147" s="25" t="n"/>
      <c r="I147" s="22">
        <f>IF($B147="","",N($E147)-N($F147))</f>
        <v/>
      </c>
      <c r="J147" s="20" t="n"/>
    </row>
    <row r="148" ht="20" customHeight="1">
      <c r="A148" s="19" t="n"/>
      <c r="B148" s="20" t="n"/>
      <c r="C148" s="21">
        <f>IF($B148="","",IFERROR(INDEX('Viviendas'!$A$2:$A$61,MATCH($B148,'Viviendas'!$B$2:$B$61,0)),""))</f>
        <v/>
      </c>
      <c r="D148" s="21">
        <f>IF($B148="","",IFERROR(INDEX('Viviendas'!$C$2:$C$61,MATCH($B148,'Viviendas'!$B$2:$B$61,0)),""))</f>
        <v/>
      </c>
      <c r="E148" s="22">
        <f>IF($B148="","",IFERROR(INDEX('Viviendas'!$D$2:$D$61,MATCH($B148,'Viviendas'!$B$2:$B$61,0)),0))</f>
        <v/>
      </c>
      <c r="F148" s="23" t="n"/>
      <c r="G148" s="24" t="n"/>
      <c r="H148" s="25" t="n"/>
      <c r="I148" s="22">
        <f>IF($B148="","",N($E148)-N($F148))</f>
        <v/>
      </c>
      <c r="J148" s="20" t="n"/>
    </row>
    <row r="149" ht="20" customHeight="1">
      <c r="A149" s="19" t="n"/>
      <c r="B149" s="20" t="n"/>
      <c r="C149" s="21">
        <f>IF($B149="","",IFERROR(INDEX('Viviendas'!$A$2:$A$61,MATCH($B149,'Viviendas'!$B$2:$B$61,0)),""))</f>
        <v/>
      </c>
      <c r="D149" s="21">
        <f>IF($B149="","",IFERROR(INDEX('Viviendas'!$C$2:$C$61,MATCH($B149,'Viviendas'!$B$2:$B$61,0)),""))</f>
        <v/>
      </c>
      <c r="E149" s="22">
        <f>IF($B149="","",IFERROR(INDEX('Viviendas'!$D$2:$D$61,MATCH($B149,'Viviendas'!$B$2:$B$61,0)),0))</f>
        <v/>
      </c>
      <c r="F149" s="23" t="n"/>
      <c r="G149" s="24" t="n"/>
      <c r="H149" s="25" t="n"/>
      <c r="I149" s="22">
        <f>IF($B149="","",N($E149)-N($F149))</f>
        <v/>
      </c>
      <c r="J149" s="20" t="n"/>
    </row>
    <row r="150" ht="20" customHeight="1">
      <c r="A150" s="19" t="n"/>
      <c r="B150" s="20" t="n"/>
      <c r="C150" s="21">
        <f>IF($B150="","",IFERROR(INDEX('Viviendas'!$A$2:$A$61,MATCH($B150,'Viviendas'!$B$2:$B$61,0)),""))</f>
        <v/>
      </c>
      <c r="D150" s="21">
        <f>IF($B150="","",IFERROR(INDEX('Viviendas'!$C$2:$C$61,MATCH($B150,'Viviendas'!$B$2:$B$61,0)),""))</f>
        <v/>
      </c>
      <c r="E150" s="22">
        <f>IF($B150="","",IFERROR(INDEX('Viviendas'!$D$2:$D$61,MATCH($B150,'Viviendas'!$B$2:$B$61,0)),0))</f>
        <v/>
      </c>
      <c r="F150" s="23" t="n"/>
      <c r="G150" s="24" t="n"/>
      <c r="H150" s="25" t="n"/>
      <c r="I150" s="22">
        <f>IF($B150="","",N($E150)-N($F150))</f>
        <v/>
      </c>
      <c r="J150" s="20" t="n"/>
    </row>
    <row r="151" ht="20" customHeight="1">
      <c r="A151" s="19" t="n"/>
      <c r="B151" s="20" t="n"/>
      <c r="C151" s="21">
        <f>IF($B151="","",IFERROR(INDEX('Viviendas'!$A$2:$A$61,MATCH($B151,'Viviendas'!$B$2:$B$61,0)),""))</f>
        <v/>
      </c>
      <c r="D151" s="21">
        <f>IF($B151="","",IFERROR(INDEX('Viviendas'!$C$2:$C$61,MATCH($B151,'Viviendas'!$B$2:$B$61,0)),""))</f>
        <v/>
      </c>
      <c r="E151" s="22">
        <f>IF($B151="","",IFERROR(INDEX('Viviendas'!$D$2:$D$61,MATCH($B151,'Viviendas'!$B$2:$B$61,0)),0))</f>
        <v/>
      </c>
      <c r="F151" s="23" t="n"/>
      <c r="G151" s="24" t="n"/>
      <c r="H151" s="25" t="n"/>
      <c r="I151" s="22">
        <f>IF($B151="","",N($E151)-N($F151))</f>
        <v/>
      </c>
      <c r="J151" s="20" t="n"/>
    </row>
    <row r="152" ht="20" customHeight="1">
      <c r="A152" s="19" t="n"/>
      <c r="B152" s="20" t="n"/>
      <c r="C152" s="21">
        <f>IF($B152="","",IFERROR(INDEX('Viviendas'!$A$2:$A$61,MATCH($B152,'Viviendas'!$B$2:$B$61,0)),""))</f>
        <v/>
      </c>
      <c r="D152" s="21">
        <f>IF($B152="","",IFERROR(INDEX('Viviendas'!$C$2:$C$61,MATCH($B152,'Viviendas'!$B$2:$B$61,0)),""))</f>
        <v/>
      </c>
      <c r="E152" s="22">
        <f>IF($B152="","",IFERROR(INDEX('Viviendas'!$D$2:$D$61,MATCH($B152,'Viviendas'!$B$2:$B$61,0)),0))</f>
        <v/>
      </c>
      <c r="F152" s="23" t="n"/>
      <c r="G152" s="24" t="n"/>
      <c r="H152" s="25" t="n"/>
      <c r="I152" s="22">
        <f>IF($B152="","",N($E152)-N($F152))</f>
        <v/>
      </c>
      <c r="J152" s="20" t="n"/>
    </row>
    <row r="153" ht="20" customHeight="1">
      <c r="A153" s="19" t="n"/>
      <c r="B153" s="20" t="n"/>
      <c r="C153" s="21">
        <f>IF($B153="","",IFERROR(INDEX('Viviendas'!$A$2:$A$61,MATCH($B153,'Viviendas'!$B$2:$B$61,0)),""))</f>
        <v/>
      </c>
      <c r="D153" s="21">
        <f>IF($B153="","",IFERROR(INDEX('Viviendas'!$C$2:$C$61,MATCH($B153,'Viviendas'!$B$2:$B$61,0)),""))</f>
        <v/>
      </c>
      <c r="E153" s="22">
        <f>IF($B153="","",IFERROR(INDEX('Viviendas'!$D$2:$D$61,MATCH($B153,'Viviendas'!$B$2:$B$61,0)),0))</f>
        <v/>
      </c>
      <c r="F153" s="23" t="n"/>
      <c r="G153" s="24" t="n"/>
      <c r="H153" s="25" t="n"/>
      <c r="I153" s="22">
        <f>IF($B153="","",N($E153)-N($F153))</f>
        <v/>
      </c>
      <c r="J153" s="20" t="n"/>
    </row>
    <row r="154" ht="20" customHeight="1">
      <c r="A154" s="19" t="n"/>
      <c r="B154" s="20" t="n"/>
      <c r="C154" s="21">
        <f>IF($B154="","",IFERROR(INDEX('Viviendas'!$A$2:$A$61,MATCH($B154,'Viviendas'!$B$2:$B$61,0)),""))</f>
        <v/>
      </c>
      <c r="D154" s="21">
        <f>IF($B154="","",IFERROR(INDEX('Viviendas'!$C$2:$C$61,MATCH($B154,'Viviendas'!$B$2:$B$61,0)),""))</f>
        <v/>
      </c>
      <c r="E154" s="22">
        <f>IF($B154="","",IFERROR(INDEX('Viviendas'!$D$2:$D$61,MATCH($B154,'Viviendas'!$B$2:$B$61,0)),0))</f>
        <v/>
      </c>
      <c r="F154" s="23" t="n"/>
      <c r="G154" s="24" t="n"/>
      <c r="H154" s="25" t="n"/>
      <c r="I154" s="22">
        <f>IF($B154="","",N($E154)-N($F154))</f>
        <v/>
      </c>
      <c r="J154" s="20" t="n"/>
    </row>
    <row r="155" ht="20" customHeight="1">
      <c r="A155" s="19" t="n"/>
      <c r="B155" s="20" t="n"/>
      <c r="C155" s="21">
        <f>IF($B155="","",IFERROR(INDEX('Viviendas'!$A$2:$A$61,MATCH($B155,'Viviendas'!$B$2:$B$61,0)),""))</f>
        <v/>
      </c>
      <c r="D155" s="21">
        <f>IF($B155="","",IFERROR(INDEX('Viviendas'!$C$2:$C$61,MATCH($B155,'Viviendas'!$B$2:$B$61,0)),""))</f>
        <v/>
      </c>
      <c r="E155" s="22">
        <f>IF($B155="","",IFERROR(INDEX('Viviendas'!$D$2:$D$61,MATCH($B155,'Viviendas'!$B$2:$B$61,0)),0))</f>
        <v/>
      </c>
      <c r="F155" s="23" t="n"/>
      <c r="G155" s="24" t="n"/>
      <c r="H155" s="25" t="n"/>
      <c r="I155" s="22">
        <f>IF($B155="","",N($E155)-N($F155))</f>
        <v/>
      </c>
      <c r="J155" s="20" t="n"/>
    </row>
    <row r="156" ht="20" customHeight="1">
      <c r="A156" s="19" t="n"/>
      <c r="B156" s="20" t="n"/>
      <c r="C156" s="21">
        <f>IF($B156="","",IFERROR(INDEX('Viviendas'!$A$2:$A$61,MATCH($B156,'Viviendas'!$B$2:$B$61,0)),""))</f>
        <v/>
      </c>
      <c r="D156" s="21">
        <f>IF($B156="","",IFERROR(INDEX('Viviendas'!$C$2:$C$61,MATCH($B156,'Viviendas'!$B$2:$B$61,0)),""))</f>
        <v/>
      </c>
      <c r="E156" s="22">
        <f>IF($B156="","",IFERROR(INDEX('Viviendas'!$D$2:$D$61,MATCH($B156,'Viviendas'!$B$2:$B$61,0)),0))</f>
        <v/>
      </c>
      <c r="F156" s="23" t="n"/>
      <c r="G156" s="24" t="n"/>
      <c r="H156" s="25" t="n"/>
      <c r="I156" s="22">
        <f>IF($B156="","",N($E156)-N($F156))</f>
        <v/>
      </c>
      <c r="J156" s="20" t="n"/>
    </row>
    <row r="157" ht="20" customHeight="1">
      <c r="A157" s="19" t="n"/>
      <c r="B157" s="20" t="n"/>
      <c r="C157" s="21">
        <f>IF($B157="","",IFERROR(INDEX('Viviendas'!$A$2:$A$61,MATCH($B157,'Viviendas'!$B$2:$B$61,0)),""))</f>
        <v/>
      </c>
      <c r="D157" s="21">
        <f>IF($B157="","",IFERROR(INDEX('Viviendas'!$C$2:$C$61,MATCH($B157,'Viviendas'!$B$2:$B$61,0)),""))</f>
        <v/>
      </c>
      <c r="E157" s="22">
        <f>IF($B157="","",IFERROR(INDEX('Viviendas'!$D$2:$D$61,MATCH($B157,'Viviendas'!$B$2:$B$61,0)),0))</f>
        <v/>
      </c>
      <c r="F157" s="23" t="n"/>
      <c r="G157" s="24" t="n"/>
      <c r="H157" s="25" t="n"/>
      <c r="I157" s="22">
        <f>IF($B157="","",N($E157)-N($F157))</f>
        <v/>
      </c>
      <c r="J157" s="20" t="n"/>
    </row>
    <row r="158" ht="20" customHeight="1">
      <c r="A158" s="19" t="n"/>
      <c r="B158" s="20" t="n"/>
      <c r="C158" s="21">
        <f>IF($B158="","",IFERROR(INDEX('Viviendas'!$A$2:$A$61,MATCH($B158,'Viviendas'!$B$2:$B$61,0)),""))</f>
        <v/>
      </c>
      <c r="D158" s="21">
        <f>IF($B158="","",IFERROR(INDEX('Viviendas'!$C$2:$C$61,MATCH($B158,'Viviendas'!$B$2:$B$61,0)),""))</f>
        <v/>
      </c>
      <c r="E158" s="22">
        <f>IF($B158="","",IFERROR(INDEX('Viviendas'!$D$2:$D$61,MATCH($B158,'Viviendas'!$B$2:$B$61,0)),0))</f>
        <v/>
      </c>
      <c r="F158" s="23" t="n"/>
      <c r="G158" s="24" t="n"/>
      <c r="H158" s="25" t="n"/>
      <c r="I158" s="22">
        <f>IF($B158="","",N($E158)-N($F158))</f>
        <v/>
      </c>
      <c r="J158" s="20" t="n"/>
    </row>
    <row r="159" ht="20" customHeight="1">
      <c r="A159" s="19" t="n"/>
      <c r="B159" s="20" t="n"/>
      <c r="C159" s="21">
        <f>IF($B159="","",IFERROR(INDEX('Viviendas'!$A$2:$A$61,MATCH($B159,'Viviendas'!$B$2:$B$61,0)),""))</f>
        <v/>
      </c>
      <c r="D159" s="21">
        <f>IF($B159="","",IFERROR(INDEX('Viviendas'!$C$2:$C$61,MATCH($B159,'Viviendas'!$B$2:$B$61,0)),""))</f>
        <v/>
      </c>
      <c r="E159" s="22">
        <f>IF($B159="","",IFERROR(INDEX('Viviendas'!$D$2:$D$61,MATCH($B159,'Viviendas'!$B$2:$B$61,0)),0))</f>
        <v/>
      </c>
      <c r="F159" s="23" t="n"/>
      <c r="G159" s="24" t="n"/>
      <c r="H159" s="25" t="n"/>
      <c r="I159" s="22">
        <f>IF($B159="","",N($E159)-N($F159))</f>
        <v/>
      </c>
      <c r="J159" s="20" t="n"/>
    </row>
    <row r="160" ht="20" customHeight="1">
      <c r="A160" s="19" t="n"/>
      <c r="B160" s="20" t="n"/>
      <c r="C160" s="21">
        <f>IF($B160="","",IFERROR(INDEX('Viviendas'!$A$2:$A$61,MATCH($B160,'Viviendas'!$B$2:$B$61,0)),""))</f>
        <v/>
      </c>
      <c r="D160" s="21">
        <f>IF($B160="","",IFERROR(INDEX('Viviendas'!$C$2:$C$61,MATCH($B160,'Viviendas'!$B$2:$B$61,0)),""))</f>
        <v/>
      </c>
      <c r="E160" s="22">
        <f>IF($B160="","",IFERROR(INDEX('Viviendas'!$D$2:$D$61,MATCH($B160,'Viviendas'!$B$2:$B$61,0)),0))</f>
        <v/>
      </c>
      <c r="F160" s="23" t="n"/>
      <c r="G160" s="24" t="n"/>
      <c r="H160" s="25" t="n"/>
      <c r="I160" s="22">
        <f>IF($B160="","",N($E160)-N($F160))</f>
        <v/>
      </c>
      <c r="J160" s="20" t="n"/>
    </row>
    <row r="161" ht="20" customHeight="1">
      <c r="A161" s="19" t="n"/>
      <c r="B161" s="20" t="n"/>
      <c r="C161" s="21">
        <f>IF($B161="","",IFERROR(INDEX('Viviendas'!$A$2:$A$61,MATCH($B161,'Viviendas'!$B$2:$B$61,0)),""))</f>
        <v/>
      </c>
      <c r="D161" s="21">
        <f>IF($B161="","",IFERROR(INDEX('Viviendas'!$C$2:$C$61,MATCH($B161,'Viviendas'!$B$2:$B$61,0)),""))</f>
        <v/>
      </c>
      <c r="E161" s="22">
        <f>IF($B161="","",IFERROR(INDEX('Viviendas'!$D$2:$D$61,MATCH($B161,'Viviendas'!$B$2:$B$61,0)),0))</f>
        <v/>
      </c>
      <c r="F161" s="23" t="n"/>
      <c r="G161" s="24" t="n"/>
      <c r="H161" s="25" t="n"/>
      <c r="I161" s="22">
        <f>IF($B161="","",N($E161)-N($F161))</f>
        <v/>
      </c>
      <c r="J161" s="20" t="n"/>
    </row>
    <row r="162" ht="20" customHeight="1">
      <c r="A162" s="19" t="n"/>
      <c r="B162" s="20" t="n"/>
      <c r="C162" s="21">
        <f>IF($B162="","",IFERROR(INDEX('Viviendas'!$A$2:$A$61,MATCH($B162,'Viviendas'!$B$2:$B$61,0)),""))</f>
        <v/>
      </c>
      <c r="D162" s="21">
        <f>IF($B162="","",IFERROR(INDEX('Viviendas'!$C$2:$C$61,MATCH($B162,'Viviendas'!$B$2:$B$61,0)),""))</f>
        <v/>
      </c>
      <c r="E162" s="22">
        <f>IF($B162="","",IFERROR(INDEX('Viviendas'!$D$2:$D$61,MATCH($B162,'Viviendas'!$B$2:$B$61,0)),0))</f>
        <v/>
      </c>
      <c r="F162" s="23" t="n"/>
      <c r="G162" s="24" t="n"/>
      <c r="H162" s="25" t="n"/>
      <c r="I162" s="22">
        <f>IF($B162="","",N($E162)-N($F162))</f>
        <v/>
      </c>
      <c r="J162" s="20" t="n"/>
    </row>
    <row r="163" ht="20" customHeight="1">
      <c r="A163" s="19" t="n"/>
      <c r="B163" s="20" t="n"/>
      <c r="C163" s="21">
        <f>IF($B163="","",IFERROR(INDEX('Viviendas'!$A$2:$A$61,MATCH($B163,'Viviendas'!$B$2:$B$61,0)),""))</f>
        <v/>
      </c>
      <c r="D163" s="21">
        <f>IF($B163="","",IFERROR(INDEX('Viviendas'!$C$2:$C$61,MATCH($B163,'Viviendas'!$B$2:$B$61,0)),""))</f>
        <v/>
      </c>
      <c r="E163" s="22">
        <f>IF($B163="","",IFERROR(INDEX('Viviendas'!$D$2:$D$61,MATCH($B163,'Viviendas'!$B$2:$B$61,0)),0))</f>
        <v/>
      </c>
      <c r="F163" s="23" t="n"/>
      <c r="G163" s="24" t="n"/>
      <c r="H163" s="25" t="n"/>
      <c r="I163" s="22">
        <f>IF($B163="","",N($E163)-N($F163))</f>
        <v/>
      </c>
      <c r="J163" s="20" t="n"/>
    </row>
    <row r="164" ht="20" customHeight="1">
      <c r="A164" s="19" t="n"/>
      <c r="B164" s="20" t="n"/>
      <c r="C164" s="21">
        <f>IF($B164="","",IFERROR(INDEX('Viviendas'!$A$2:$A$61,MATCH($B164,'Viviendas'!$B$2:$B$61,0)),""))</f>
        <v/>
      </c>
      <c r="D164" s="21">
        <f>IF($B164="","",IFERROR(INDEX('Viviendas'!$C$2:$C$61,MATCH($B164,'Viviendas'!$B$2:$B$61,0)),""))</f>
        <v/>
      </c>
      <c r="E164" s="22">
        <f>IF($B164="","",IFERROR(INDEX('Viviendas'!$D$2:$D$61,MATCH($B164,'Viviendas'!$B$2:$B$61,0)),0))</f>
        <v/>
      </c>
      <c r="F164" s="23" t="n"/>
      <c r="G164" s="24" t="n"/>
      <c r="H164" s="25" t="n"/>
      <c r="I164" s="22">
        <f>IF($B164="","",N($E164)-N($F164))</f>
        <v/>
      </c>
      <c r="J164" s="20" t="n"/>
    </row>
    <row r="165" ht="20" customHeight="1">
      <c r="A165" s="19" t="n"/>
      <c r="B165" s="20" t="n"/>
      <c r="C165" s="21">
        <f>IF($B165="","",IFERROR(INDEX('Viviendas'!$A$2:$A$61,MATCH($B165,'Viviendas'!$B$2:$B$61,0)),""))</f>
        <v/>
      </c>
      <c r="D165" s="21">
        <f>IF($B165="","",IFERROR(INDEX('Viviendas'!$C$2:$C$61,MATCH($B165,'Viviendas'!$B$2:$B$61,0)),""))</f>
        <v/>
      </c>
      <c r="E165" s="22">
        <f>IF($B165="","",IFERROR(INDEX('Viviendas'!$D$2:$D$61,MATCH($B165,'Viviendas'!$B$2:$B$61,0)),0))</f>
        <v/>
      </c>
      <c r="F165" s="23" t="n"/>
      <c r="G165" s="24" t="n"/>
      <c r="H165" s="25" t="n"/>
      <c r="I165" s="22">
        <f>IF($B165="","",N($E165)-N($F165))</f>
        <v/>
      </c>
      <c r="J165" s="20" t="n"/>
    </row>
    <row r="166" ht="20" customHeight="1">
      <c r="A166" s="19" t="n"/>
      <c r="B166" s="20" t="n"/>
      <c r="C166" s="21">
        <f>IF($B166="","",IFERROR(INDEX('Viviendas'!$A$2:$A$61,MATCH($B166,'Viviendas'!$B$2:$B$61,0)),""))</f>
        <v/>
      </c>
      <c r="D166" s="21">
        <f>IF($B166="","",IFERROR(INDEX('Viviendas'!$C$2:$C$61,MATCH($B166,'Viviendas'!$B$2:$B$61,0)),""))</f>
        <v/>
      </c>
      <c r="E166" s="22">
        <f>IF($B166="","",IFERROR(INDEX('Viviendas'!$D$2:$D$61,MATCH($B166,'Viviendas'!$B$2:$B$61,0)),0))</f>
        <v/>
      </c>
      <c r="F166" s="23" t="n"/>
      <c r="G166" s="24" t="n"/>
      <c r="H166" s="25" t="n"/>
      <c r="I166" s="22">
        <f>IF($B166="","",N($E166)-N($F166))</f>
        <v/>
      </c>
      <c r="J166" s="20" t="n"/>
    </row>
    <row r="167" ht="20" customHeight="1">
      <c r="A167" s="19" t="n"/>
      <c r="B167" s="20" t="n"/>
      <c r="C167" s="21">
        <f>IF($B167="","",IFERROR(INDEX('Viviendas'!$A$2:$A$61,MATCH($B167,'Viviendas'!$B$2:$B$61,0)),""))</f>
        <v/>
      </c>
      <c r="D167" s="21">
        <f>IF($B167="","",IFERROR(INDEX('Viviendas'!$C$2:$C$61,MATCH($B167,'Viviendas'!$B$2:$B$61,0)),""))</f>
        <v/>
      </c>
      <c r="E167" s="22">
        <f>IF($B167="","",IFERROR(INDEX('Viviendas'!$D$2:$D$61,MATCH($B167,'Viviendas'!$B$2:$B$61,0)),0))</f>
        <v/>
      </c>
      <c r="F167" s="23" t="n"/>
      <c r="G167" s="24" t="n"/>
      <c r="H167" s="25" t="n"/>
      <c r="I167" s="22">
        <f>IF($B167="","",N($E167)-N($F167))</f>
        <v/>
      </c>
      <c r="J167" s="20" t="n"/>
    </row>
    <row r="168" ht="20" customHeight="1">
      <c r="A168" s="19" t="n"/>
      <c r="B168" s="20" t="n"/>
      <c r="C168" s="21">
        <f>IF($B168="","",IFERROR(INDEX('Viviendas'!$A$2:$A$61,MATCH($B168,'Viviendas'!$B$2:$B$61,0)),""))</f>
        <v/>
      </c>
      <c r="D168" s="21">
        <f>IF($B168="","",IFERROR(INDEX('Viviendas'!$C$2:$C$61,MATCH($B168,'Viviendas'!$B$2:$B$61,0)),""))</f>
        <v/>
      </c>
      <c r="E168" s="22">
        <f>IF($B168="","",IFERROR(INDEX('Viviendas'!$D$2:$D$61,MATCH($B168,'Viviendas'!$B$2:$B$61,0)),0))</f>
        <v/>
      </c>
      <c r="F168" s="23" t="n"/>
      <c r="G168" s="24" t="n"/>
      <c r="H168" s="25" t="n"/>
      <c r="I168" s="22">
        <f>IF($B168="","",N($E168)-N($F168))</f>
        <v/>
      </c>
      <c r="J168" s="20" t="n"/>
    </row>
    <row r="169" ht="20" customHeight="1">
      <c r="A169" s="19" t="n"/>
      <c r="B169" s="20" t="n"/>
      <c r="C169" s="21">
        <f>IF($B169="","",IFERROR(INDEX('Viviendas'!$A$2:$A$61,MATCH($B169,'Viviendas'!$B$2:$B$61,0)),""))</f>
        <v/>
      </c>
      <c r="D169" s="21">
        <f>IF($B169="","",IFERROR(INDEX('Viviendas'!$C$2:$C$61,MATCH($B169,'Viviendas'!$B$2:$B$61,0)),""))</f>
        <v/>
      </c>
      <c r="E169" s="22">
        <f>IF($B169="","",IFERROR(INDEX('Viviendas'!$D$2:$D$61,MATCH($B169,'Viviendas'!$B$2:$B$61,0)),0))</f>
        <v/>
      </c>
      <c r="F169" s="23" t="n"/>
      <c r="G169" s="24" t="n"/>
      <c r="H169" s="25" t="n"/>
      <c r="I169" s="22">
        <f>IF($B169="","",N($E169)-N($F169))</f>
        <v/>
      </c>
      <c r="J169" s="20" t="n"/>
    </row>
    <row r="170" ht="20" customHeight="1">
      <c r="A170" s="19" t="n"/>
      <c r="B170" s="20" t="n"/>
      <c r="C170" s="21">
        <f>IF($B170="","",IFERROR(INDEX('Viviendas'!$A$2:$A$61,MATCH($B170,'Viviendas'!$B$2:$B$61,0)),""))</f>
        <v/>
      </c>
      <c r="D170" s="21">
        <f>IF($B170="","",IFERROR(INDEX('Viviendas'!$C$2:$C$61,MATCH($B170,'Viviendas'!$B$2:$B$61,0)),""))</f>
        <v/>
      </c>
      <c r="E170" s="22">
        <f>IF($B170="","",IFERROR(INDEX('Viviendas'!$D$2:$D$61,MATCH($B170,'Viviendas'!$B$2:$B$61,0)),0))</f>
        <v/>
      </c>
      <c r="F170" s="23" t="n"/>
      <c r="G170" s="24" t="n"/>
      <c r="H170" s="25" t="n"/>
      <c r="I170" s="22">
        <f>IF($B170="","",N($E170)-N($F170))</f>
        <v/>
      </c>
      <c r="J170" s="20" t="n"/>
    </row>
    <row r="171" ht="20" customHeight="1">
      <c r="A171" s="19" t="n"/>
      <c r="B171" s="20" t="n"/>
      <c r="C171" s="21">
        <f>IF($B171="","",IFERROR(INDEX('Viviendas'!$A$2:$A$61,MATCH($B171,'Viviendas'!$B$2:$B$61,0)),""))</f>
        <v/>
      </c>
      <c r="D171" s="21">
        <f>IF($B171="","",IFERROR(INDEX('Viviendas'!$C$2:$C$61,MATCH($B171,'Viviendas'!$B$2:$B$61,0)),""))</f>
        <v/>
      </c>
      <c r="E171" s="22">
        <f>IF($B171="","",IFERROR(INDEX('Viviendas'!$D$2:$D$61,MATCH($B171,'Viviendas'!$B$2:$B$61,0)),0))</f>
        <v/>
      </c>
      <c r="F171" s="23" t="n"/>
      <c r="G171" s="24" t="n"/>
      <c r="H171" s="25" t="n"/>
      <c r="I171" s="22">
        <f>IF($B171="","",N($E171)-N($F171))</f>
        <v/>
      </c>
      <c r="J171" s="20" t="n"/>
    </row>
    <row r="172" ht="20" customHeight="1">
      <c r="A172" s="19" t="n"/>
      <c r="B172" s="20" t="n"/>
      <c r="C172" s="21">
        <f>IF($B172="","",IFERROR(INDEX('Viviendas'!$A$2:$A$61,MATCH($B172,'Viviendas'!$B$2:$B$61,0)),""))</f>
        <v/>
      </c>
      <c r="D172" s="21">
        <f>IF($B172="","",IFERROR(INDEX('Viviendas'!$C$2:$C$61,MATCH($B172,'Viviendas'!$B$2:$B$61,0)),""))</f>
        <v/>
      </c>
      <c r="E172" s="22">
        <f>IF($B172="","",IFERROR(INDEX('Viviendas'!$D$2:$D$61,MATCH($B172,'Viviendas'!$B$2:$B$61,0)),0))</f>
        <v/>
      </c>
      <c r="F172" s="23" t="n"/>
      <c r="G172" s="24" t="n"/>
      <c r="H172" s="25" t="n"/>
      <c r="I172" s="22">
        <f>IF($B172="","",N($E172)-N($F172))</f>
        <v/>
      </c>
      <c r="J172" s="20" t="n"/>
    </row>
    <row r="173" ht="20" customHeight="1">
      <c r="A173" s="19" t="n"/>
      <c r="B173" s="20" t="n"/>
      <c r="C173" s="21">
        <f>IF($B173="","",IFERROR(INDEX('Viviendas'!$A$2:$A$61,MATCH($B173,'Viviendas'!$B$2:$B$61,0)),""))</f>
        <v/>
      </c>
      <c r="D173" s="21">
        <f>IF($B173="","",IFERROR(INDEX('Viviendas'!$C$2:$C$61,MATCH($B173,'Viviendas'!$B$2:$B$61,0)),""))</f>
        <v/>
      </c>
      <c r="E173" s="22">
        <f>IF($B173="","",IFERROR(INDEX('Viviendas'!$D$2:$D$61,MATCH($B173,'Viviendas'!$B$2:$B$61,0)),0))</f>
        <v/>
      </c>
      <c r="F173" s="23" t="n"/>
      <c r="G173" s="24" t="n"/>
      <c r="H173" s="25" t="n"/>
      <c r="I173" s="22">
        <f>IF($B173="","",N($E173)-N($F173))</f>
        <v/>
      </c>
      <c r="J173" s="20" t="n"/>
    </row>
    <row r="174" ht="20" customHeight="1">
      <c r="A174" s="19" t="n"/>
      <c r="B174" s="20" t="n"/>
      <c r="C174" s="21">
        <f>IF($B174="","",IFERROR(INDEX('Viviendas'!$A$2:$A$61,MATCH($B174,'Viviendas'!$B$2:$B$61,0)),""))</f>
        <v/>
      </c>
      <c r="D174" s="21">
        <f>IF($B174="","",IFERROR(INDEX('Viviendas'!$C$2:$C$61,MATCH($B174,'Viviendas'!$B$2:$B$61,0)),""))</f>
        <v/>
      </c>
      <c r="E174" s="22">
        <f>IF($B174="","",IFERROR(INDEX('Viviendas'!$D$2:$D$61,MATCH($B174,'Viviendas'!$B$2:$B$61,0)),0))</f>
        <v/>
      </c>
      <c r="F174" s="23" t="n"/>
      <c r="G174" s="24" t="n"/>
      <c r="H174" s="25" t="n"/>
      <c r="I174" s="22">
        <f>IF($B174="","",N($E174)-N($F174))</f>
        <v/>
      </c>
      <c r="J174" s="20" t="n"/>
    </row>
    <row r="175" ht="20" customHeight="1">
      <c r="A175" s="19" t="n"/>
      <c r="B175" s="20" t="n"/>
      <c r="C175" s="21">
        <f>IF($B175="","",IFERROR(INDEX('Viviendas'!$A$2:$A$61,MATCH($B175,'Viviendas'!$B$2:$B$61,0)),""))</f>
        <v/>
      </c>
      <c r="D175" s="21">
        <f>IF($B175="","",IFERROR(INDEX('Viviendas'!$C$2:$C$61,MATCH($B175,'Viviendas'!$B$2:$B$61,0)),""))</f>
        <v/>
      </c>
      <c r="E175" s="22">
        <f>IF($B175="","",IFERROR(INDEX('Viviendas'!$D$2:$D$61,MATCH($B175,'Viviendas'!$B$2:$B$61,0)),0))</f>
        <v/>
      </c>
      <c r="F175" s="23" t="n"/>
      <c r="G175" s="24" t="n"/>
      <c r="H175" s="25" t="n"/>
      <c r="I175" s="22">
        <f>IF($B175="","",N($E175)-N($F175))</f>
        <v/>
      </c>
      <c r="J175" s="20" t="n"/>
    </row>
    <row r="176" ht="20" customHeight="1">
      <c r="A176" s="19" t="n"/>
      <c r="B176" s="20" t="n"/>
      <c r="C176" s="21">
        <f>IF($B176="","",IFERROR(INDEX('Viviendas'!$A$2:$A$61,MATCH($B176,'Viviendas'!$B$2:$B$61,0)),""))</f>
        <v/>
      </c>
      <c r="D176" s="21">
        <f>IF($B176="","",IFERROR(INDEX('Viviendas'!$C$2:$C$61,MATCH($B176,'Viviendas'!$B$2:$B$61,0)),""))</f>
        <v/>
      </c>
      <c r="E176" s="22">
        <f>IF($B176="","",IFERROR(INDEX('Viviendas'!$D$2:$D$61,MATCH($B176,'Viviendas'!$B$2:$B$61,0)),0))</f>
        <v/>
      </c>
      <c r="F176" s="23" t="n"/>
      <c r="G176" s="24" t="n"/>
      <c r="H176" s="25" t="n"/>
      <c r="I176" s="22">
        <f>IF($B176="","",N($E176)-N($F176))</f>
        <v/>
      </c>
      <c r="J176" s="20" t="n"/>
    </row>
    <row r="177" ht="20" customHeight="1">
      <c r="A177" s="19" t="n"/>
      <c r="B177" s="20" t="n"/>
      <c r="C177" s="21">
        <f>IF($B177="","",IFERROR(INDEX('Viviendas'!$A$2:$A$61,MATCH($B177,'Viviendas'!$B$2:$B$61,0)),""))</f>
        <v/>
      </c>
      <c r="D177" s="21">
        <f>IF($B177="","",IFERROR(INDEX('Viviendas'!$C$2:$C$61,MATCH($B177,'Viviendas'!$B$2:$B$61,0)),""))</f>
        <v/>
      </c>
      <c r="E177" s="22">
        <f>IF($B177="","",IFERROR(INDEX('Viviendas'!$D$2:$D$61,MATCH($B177,'Viviendas'!$B$2:$B$61,0)),0))</f>
        <v/>
      </c>
      <c r="F177" s="23" t="n"/>
      <c r="G177" s="24" t="n"/>
      <c r="H177" s="25" t="n"/>
      <c r="I177" s="22">
        <f>IF($B177="","",N($E177)-N($F177))</f>
        <v/>
      </c>
      <c r="J177" s="20" t="n"/>
    </row>
    <row r="178" ht="20" customHeight="1">
      <c r="A178" s="19" t="n"/>
      <c r="B178" s="20" t="n"/>
      <c r="C178" s="21">
        <f>IF($B178="","",IFERROR(INDEX('Viviendas'!$A$2:$A$61,MATCH($B178,'Viviendas'!$B$2:$B$61,0)),""))</f>
        <v/>
      </c>
      <c r="D178" s="21">
        <f>IF($B178="","",IFERROR(INDEX('Viviendas'!$C$2:$C$61,MATCH($B178,'Viviendas'!$B$2:$B$61,0)),""))</f>
        <v/>
      </c>
      <c r="E178" s="22">
        <f>IF($B178="","",IFERROR(INDEX('Viviendas'!$D$2:$D$61,MATCH($B178,'Viviendas'!$B$2:$B$61,0)),0))</f>
        <v/>
      </c>
      <c r="F178" s="23" t="n"/>
      <c r="G178" s="24" t="n"/>
      <c r="H178" s="25" t="n"/>
      <c r="I178" s="22">
        <f>IF($B178="","",N($E178)-N($F178))</f>
        <v/>
      </c>
      <c r="J178" s="20" t="n"/>
    </row>
    <row r="179" ht="20" customHeight="1">
      <c r="A179" s="19" t="n"/>
      <c r="B179" s="20" t="n"/>
      <c r="C179" s="21">
        <f>IF($B179="","",IFERROR(INDEX('Viviendas'!$A$2:$A$61,MATCH($B179,'Viviendas'!$B$2:$B$61,0)),""))</f>
        <v/>
      </c>
      <c r="D179" s="21">
        <f>IF($B179="","",IFERROR(INDEX('Viviendas'!$C$2:$C$61,MATCH($B179,'Viviendas'!$B$2:$B$61,0)),""))</f>
        <v/>
      </c>
      <c r="E179" s="22">
        <f>IF($B179="","",IFERROR(INDEX('Viviendas'!$D$2:$D$61,MATCH($B179,'Viviendas'!$B$2:$B$61,0)),0))</f>
        <v/>
      </c>
      <c r="F179" s="23" t="n"/>
      <c r="G179" s="24" t="n"/>
      <c r="H179" s="25" t="n"/>
      <c r="I179" s="22">
        <f>IF($B179="","",N($E179)-N($F179))</f>
        <v/>
      </c>
      <c r="J179" s="20" t="n"/>
    </row>
    <row r="180" ht="20" customHeight="1">
      <c r="A180" s="19" t="n"/>
      <c r="B180" s="20" t="n"/>
      <c r="C180" s="21">
        <f>IF($B180="","",IFERROR(INDEX('Viviendas'!$A$2:$A$61,MATCH($B180,'Viviendas'!$B$2:$B$61,0)),""))</f>
        <v/>
      </c>
      <c r="D180" s="21">
        <f>IF($B180="","",IFERROR(INDEX('Viviendas'!$C$2:$C$61,MATCH($B180,'Viviendas'!$B$2:$B$61,0)),""))</f>
        <v/>
      </c>
      <c r="E180" s="22">
        <f>IF($B180="","",IFERROR(INDEX('Viviendas'!$D$2:$D$61,MATCH($B180,'Viviendas'!$B$2:$B$61,0)),0))</f>
        <v/>
      </c>
      <c r="F180" s="23" t="n"/>
      <c r="G180" s="24" t="n"/>
      <c r="H180" s="25" t="n"/>
      <c r="I180" s="22">
        <f>IF($B180="","",N($E180)-N($F180))</f>
        <v/>
      </c>
      <c r="J180" s="20" t="n"/>
    </row>
    <row r="181" ht="20" customHeight="1">
      <c r="A181" s="19" t="n"/>
      <c r="B181" s="20" t="n"/>
      <c r="C181" s="21">
        <f>IF($B181="","",IFERROR(INDEX('Viviendas'!$A$2:$A$61,MATCH($B181,'Viviendas'!$B$2:$B$61,0)),""))</f>
        <v/>
      </c>
      <c r="D181" s="21">
        <f>IF($B181="","",IFERROR(INDEX('Viviendas'!$C$2:$C$61,MATCH($B181,'Viviendas'!$B$2:$B$61,0)),""))</f>
        <v/>
      </c>
      <c r="E181" s="22">
        <f>IF($B181="","",IFERROR(INDEX('Viviendas'!$D$2:$D$61,MATCH($B181,'Viviendas'!$B$2:$B$61,0)),0))</f>
        <v/>
      </c>
      <c r="F181" s="23" t="n"/>
      <c r="G181" s="24" t="n"/>
      <c r="H181" s="25" t="n"/>
      <c r="I181" s="22">
        <f>IF($B181="","",N($E181)-N($F181))</f>
        <v/>
      </c>
      <c r="J181" s="20" t="n"/>
    </row>
    <row r="182" ht="20" customHeight="1">
      <c r="A182" s="19" t="n"/>
      <c r="B182" s="20" t="n"/>
      <c r="C182" s="21">
        <f>IF($B182="","",IFERROR(INDEX('Viviendas'!$A$2:$A$61,MATCH($B182,'Viviendas'!$B$2:$B$61,0)),""))</f>
        <v/>
      </c>
      <c r="D182" s="21">
        <f>IF($B182="","",IFERROR(INDEX('Viviendas'!$C$2:$C$61,MATCH($B182,'Viviendas'!$B$2:$B$61,0)),""))</f>
        <v/>
      </c>
      <c r="E182" s="22">
        <f>IF($B182="","",IFERROR(INDEX('Viviendas'!$D$2:$D$61,MATCH($B182,'Viviendas'!$B$2:$B$61,0)),0))</f>
        <v/>
      </c>
      <c r="F182" s="23" t="n"/>
      <c r="G182" s="24" t="n"/>
      <c r="H182" s="25" t="n"/>
      <c r="I182" s="22">
        <f>IF($B182="","",N($E182)-N($F182))</f>
        <v/>
      </c>
      <c r="J182" s="20" t="n"/>
    </row>
    <row r="183" ht="20" customHeight="1">
      <c r="A183" s="19" t="n"/>
      <c r="B183" s="20" t="n"/>
      <c r="C183" s="21">
        <f>IF($B183="","",IFERROR(INDEX('Viviendas'!$A$2:$A$61,MATCH($B183,'Viviendas'!$B$2:$B$61,0)),""))</f>
        <v/>
      </c>
      <c r="D183" s="21">
        <f>IF($B183="","",IFERROR(INDEX('Viviendas'!$C$2:$C$61,MATCH($B183,'Viviendas'!$B$2:$B$61,0)),""))</f>
        <v/>
      </c>
      <c r="E183" s="22">
        <f>IF($B183="","",IFERROR(INDEX('Viviendas'!$D$2:$D$61,MATCH($B183,'Viviendas'!$B$2:$B$61,0)),0))</f>
        <v/>
      </c>
      <c r="F183" s="23" t="n"/>
      <c r="G183" s="24" t="n"/>
      <c r="H183" s="25" t="n"/>
      <c r="I183" s="22">
        <f>IF($B183="","",N($E183)-N($F183))</f>
        <v/>
      </c>
      <c r="J183" s="20" t="n"/>
    </row>
    <row r="184" ht="20" customHeight="1">
      <c r="A184" s="19" t="n"/>
      <c r="B184" s="20" t="n"/>
      <c r="C184" s="21">
        <f>IF($B184="","",IFERROR(INDEX('Viviendas'!$A$2:$A$61,MATCH($B184,'Viviendas'!$B$2:$B$61,0)),""))</f>
        <v/>
      </c>
      <c r="D184" s="21">
        <f>IF($B184="","",IFERROR(INDEX('Viviendas'!$C$2:$C$61,MATCH($B184,'Viviendas'!$B$2:$B$61,0)),""))</f>
        <v/>
      </c>
      <c r="E184" s="22">
        <f>IF($B184="","",IFERROR(INDEX('Viviendas'!$D$2:$D$61,MATCH($B184,'Viviendas'!$B$2:$B$61,0)),0))</f>
        <v/>
      </c>
      <c r="F184" s="23" t="n"/>
      <c r="G184" s="24" t="n"/>
      <c r="H184" s="25" t="n"/>
      <c r="I184" s="22">
        <f>IF($B184="","",N($E184)-N($F184))</f>
        <v/>
      </c>
      <c r="J184" s="20" t="n"/>
    </row>
    <row r="185" ht="20" customHeight="1">
      <c r="A185" s="19" t="n"/>
      <c r="B185" s="20" t="n"/>
      <c r="C185" s="21">
        <f>IF($B185="","",IFERROR(INDEX('Viviendas'!$A$2:$A$61,MATCH($B185,'Viviendas'!$B$2:$B$61,0)),""))</f>
        <v/>
      </c>
      <c r="D185" s="21">
        <f>IF($B185="","",IFERROR(INDEX('Viviendas'!$C$2:$C$61,MATCH($B185,'Viviendas'!$B$2:$B$61,0)),""))</f>
        <v/>
      </c>
      <c r="E185" s="22">
        <f>IF($B185="","",IFERROR(INDEX('Viviendas'!$D$2:$D$61,MATCH($B185,'Viviendas'!$B$2:$B$61,0)),0))</f>
        <v/>
      </c>
      <c r="F185" s="23" t="n"/>
      <c r="G185" s="24" t="n"/>
      <c r="H185" s="25" t="n"/>
      <c r="I185" s="22">
        <f>IF($B185="","",N($E185)-N($F185))</f>
        <v/>
      </c>
      <c r="J185" s="20" t="n"/>
    </row>
    <row r="186" ht="20" customHeight="1">
      <c r="A186" s="19" t="n"/>
      <c r="B186" s="20" t="n"/>
      <c r="C186" s="21">
        <f>IF($B186="","",IFERROR(INDEX('Viviendas'!$A$2:$A$61,MATCH($B186,'Viviendas'!$B$2:$B$61,0)),""))</f>
        <v/>
      </c>
      <c r="D186" s="21">
        <f>IF($B186="","",IFERROR(INDEX('Viviendas'!$C$2:$C$61,MATCH($B186,'Viviendas'!$B$2:$B$61,0)),""))</f>
        <v/>
      </c>
      <c r="E186" s="22">
        <f>IF($B186="","",IFERROR(INDEX('Viviendas'!$D$2:$D$61,MATCH($B186,'Viviendas'!$B$2:$B$61,0)),0))</f>
        <v/>
      </c>
      <c r="F186" s="23" t="n"/>
      <c r="G186" s="24" t="n"/>
      <c r="H186" s="25" t="n"/>
      <c r="I186" s="22">
        <f>IF($B186="","",N($E186)-N($F186))</f>
        <v/>
      </c>
      <c r="J186" s="20" t="n"/>
    </row>
    <row r="187" ht="20" customHeight="1">
      <c r="A187" s="19" t="n"/>
      <c r="B187" s="20" t="n"/>
      <c r="C187" s="21">
        <f>IF($B187="","",IFERROR(INDEX('Viviendas'!$A$2:$A$61,MATCH($B187,'Viviendas'!$B$2:$B$61,0)),""))</f>
        <v/>
      </c>
      <c r="D187" s="21">
        <f>IF($B187="","",IFERROR(INDEX('Viviendas'!$C$2:$C$61,MATCH($B187,'Viviendas'!$B$2:$B$61,0)),""))</f>
        <v/>
      </c>
      <c r="E187" s="22">
        <f>IF($B187="","",IFERROR(INDEX('Viviendas'!$D$2:$D$61,MATCH($B187,'Viviendas'!$B$2:$B$61,0)),0))</f>
        <v/>
      </c>
      <c r="F187" s="23" t="n"/>
      <c r="G187" s="24" t="n"/>
      <c r="H187" s="25" t="n"/>
      <c r="I187" s="22">
        <f>IF($B187="","",N($E187)-N($F187))</f>
        <v/>
      </c>
      <c r="J187" s="20" t="n"/>
    </row>
    <row r="188" ht="20" customHeight="1">
      <c r="A188" s="19" t="n"/>
      <c r="B188" s="20" t="n"/>
      <c r="C188" s="21">
        <f>IF($B188="","",IFERROR(INDEX('Viviendas'!$A$2:$A$61,MATCH($B188,'Viviendas'!$B$2:$B$61,0)),""))</f>
        <v/>
      </c>
      <c r="D188" s="21">
        <f>IF($B188="","",IFERROR(INDEX('Viviendas'!$C$2:$C$61,MATCH($B188,'Viviendas'!$B$2:$B$61,0)),""))</f>
        <v/>
      </c>
      <c r="E188" s="22">
        <f>IF($B188="","",IFERROR(INDEX('Viviendas'!$D$2:$D$61,MATCH($B188,'Viviendas'!$B$2:$B$61,0)),0))</f>
        <v/>
      </c>
      <c r="F188" s="23" t="n"/>
      <c r="G188" s="24" t="n"/>
      <c r="H188" s="25" t="n"/>
      <c r="I188" s="22">
        <f>IF($B188="","",N($E188)-N($F188))</f>
        <v/>
      </c>
      <c r="J188" s="20" t="n"/>
    </row>
    <row r="189" ht="20" customHeight="1">
      <c r="A189" s="19" t="n"/>
      <c r="B189" s="20" t="n"/>
      <c r="C189" s="21">
        <f>IF($B189="","",IFERROR(INDEX('Viviendas'!$A$2:$A$61,MATCH($B189,'Viviendas'!$B$2:$B$61,0)),""))</f>
        <v/>
      </c>
      <c r="D189" s="21">
        <f>IF($B189="","",IFERROR(INDEX('Viviendas'!$C$2:$C$61,MATCH($B189,'Viviendas'!$B$2:$B$61,0)),""))</f>
        <v/>
      </c>
      <c r="E189" s="22">
        <f>IF($B189="","",IFERROR(INDEX('Viviendas'!$D$2:$D$61,MATCH($B189,'Viviendas'!$B$2:$B$61,0)),0))</f>
        <v/>
      </c>
      <c r="F189" s="23" t="n"/>
      <c r="G189" s="24" t="n"/>
      <c r="H189" s="25" t="n"/>
      <c r="I189" s="22">
        <f>IF($B189="","",N($E189)-N($F189))</f>
        <v/>
      </c>
      <c r="J189" s="20" t="n"/>
    </row>
    <row r="190" ht="20" customHeight="1">
      <c r="A190" s="19" t="n"/>
      <c r="B190" s="20" t="n"/>
      <c r="C190" s="21">
        <f>IF($B190="","",IFERROR(INDEX('Viviendas'!$A$2:$A$61,MATCH($B190,'Viviendas'!$B$2:$B$61,0)),""))</f>
        <v/>
      </c>
      <c r="D190" s="21">
        <f>IF($B190="","",IFERROR(INDEX('Viviendas'!$C$2:$C$61,MATCH($B190,'Viviendas'!$B$2:$B$61,0)),""))</f>
        <v/>
      </c>
      <c r="E190" s="22">
        <f>IF($B190="","",IFERROR(INDEX('Viviendas'!$D$2:$D$61,MATCH($B190,'Viviendas'!$B$2:$B$61,0)),0))</f>
        <v/>
      </c>
      <c r="F190" s="23" t="n"/>
      <c r="G190" s="24" t="n"/>
      <c r="H190" s="25" t="n"/>
      <c r="I190" s="22">
        <f>IF($B190="","",N($E190)-N($F190))</f>
        <v/>
      </c>
      <c r="J190" s="20" t="n"/>
    </row>
    <row r="191" ht="20" customHeight="1">
      <c r="A191" s="19" t="n"/>
      <c r="B191" s="20" t="n"/>
      <c r="C191" s="21">
        <f>IF($B191="","",IFERROR(INDEX('Viviendas'!$A$2:$A$61,MATCH($B191,'Viviendas'!$B$2:$B$61,0)),""))</f>
        <v/>
      </c>
      <c r="D191" s="21">
        <f>IF($B191="","",IFERROR(INDEX('Viviendas'!$C$2:$C$61,MATCH($B191,'Viviendas'!$B$2:$B$61,0)),""))</f>
        <v/>
      </c>
      <c r="E191" s="22">
        <f>IF($B191="","",IFERROR(INDEX('Viviendas'!$D$2:$D$61,MATCH($B191,'Viviendas'!$B$2:$B$61,0)),0))</f>
        <v/>
      </c>
      <c r="F191" s="23" t="n"/>
      <c r="G191" s="24" t="n"/>
      <c r="H191" s="25" t="n"/>
      <c r="I191" s="22">
        <f>IF($B191="","",N($E191)-N($F191))</f>
        <v/>
      </c>
      <c r="J191" s="20" t="n"/>
    </row>
    <row r="192" ht="20" customHeight="1">
      <c r="A192" s="19" t="n"/>
      <c r="B192" s="20" t="n"/>
      <c r="C192" s="21">
        <f>IF($B192="","",IFERROR(INDEX('Viviendas'!$A$2:$A$61,MATCH($B192,'Viviendas'!$B$2:$B$61,0)),""))</f>
        <v/>
      </c>
      <c r="D192" s="21">
        <f>IF($B192="","",IFERROR(INDEX('Viviendas'!$C$2:$C$61,MATCH($B192,'Viviendas'!$B$2:$B$61,0)),""))</f>
        <v/>
      </c>
      <c r="E192" s="22">
        <f>IF($B192="","",IFERROR(INDEX('Viviendas'!$D$2:$D$61,MATCH($B192,'Viviendas'!$B$2:$B$61,0)),0))</f>
        <v/>
      </c>
      <c r="F192" s="23" t="n"/>
      <c r="G192" s="24" t="n"/>
      <c r="H192" s="25" t="n"/>
      <c r="I192" s="22">
        <f>IF($B192="","",N($E192)-N($F192))</f>
        <v/>
      </c>
      <c r="J192" s="20" t="n"/>
    </row>
    <row r="193" ht="20" customHeight="1">
      <c r="A193" s="19" t="n"/>
      <c r="B193" s="20" t="n"/>
      <c r="C193" s="21">
        <f>IF($B193="","",IFERROR(INDEX('Viviendas'!$A$2:$A$61,MATCH($B193,'Viviendas'!$B$2:$B$61,0)),""))</f>
        <v/>
      </c>
      <c r="D193" s="21">
        <f>IF($B193="","",IFERROR(INDEX('Viviendas'!$C$2:$C$61,MATCH($B193,'Viviendas'!$B$2:$B$61,0)),""))</f>
        <v/>
      </c>
      <c r="E193" s="22">
        <f>IF($B193="","",IFERROR(INDEX('Viviendas'!$D$2:$D$61,MATCH($B193,'Viviendas'!$B$2:$B$61,0)),0))</f>
        <v/>
      </c>
      <c r="F193" s="23" t="n"/>
      <c r="G193" s="24" t="n"/>
      <c r="H193" s="25" t="n"/>
      <c r="I193" s="22">
        <f>IF($B193="","",N($E193)-N($F193))</f>
        <v/>
      </c>
      <c r="J193" s="20" t="n"/>
    </row>
    <row r="194" ht="20" customHeight="1">
      <c r="A194" s="19" t="n"/>
      <c r="B194" s="20" t="n"/>
      <c r="C194" s="21">
        <f>IF($B194="","",IFERROR(INDEX('Viviendas'!$A$2:$A$61,MATCH($B194,'Viviendas'!$B$2:$B$61,0)),""))</f>
        <v/>
      </c>
      <c r="D194" s="21">
        <f>IF($B194="","",IFERROR(INDEX('Viviendas'!$C$2:$C$61,MATCH($B194,'Viviendas'!$B$2:$B$61,0)),""))</f>
        <v/>
      </c>
      <c r="E194" s="22">
        <f>IF($B194="","",IFERROR(INDEX('Viviendas'!$D$2:$D$61,MATCH($B194,'Viviendas'!$B$2:$B$61,0)),0))</f>
        <v/>
      </c>
      <c r="F194" s="23" t="n"/>
      <c r="G194" s="24" t="n"/>
      <c r="H194" s="25" t="n"/>
      <c r="I194" s="22">
        <f>IF($B194="","",N($E194)-N($F194))</f>
        <v/>
      </c>
      <c r="J194" s="20" t="n"/>
    </row>
    <row r="195" ht="20" customHeight="1">
      <c r="A195" s="19" t="n"/>
      <c r="B195" s="20" t="n"/>
      <c r="C195" s="21">
        <f>IF($B195="","",IFERROR(INDEX('Viviendas'!$A$2:$A$61,MATCH($B195,'Viviendas'!$B$2:$B$61,0)),""))</f>
        <v/>
      </c>
      <c r="D195" s="21">
        <f>IF($B195="","",IFERROR(INDEX('Viviendas'!$C$2:$C$61,MATCH($B195,'Viviendas'!$B$2:$B$61,0)),""))</f>
        <v/>
      </c>
      <c r="E195" s="22">
        <f>IF($B195="","",IFERROR(INDEX('Viviendas'!$D$2:$D$61,MATCH($B195,'Viviendas'!$B$2:$B$61,0)),0))</f>
        <v/>
      </c>
      <c r="F195" s="23" t="n"/>
      <c r="G195" s="24" t="n"/>
      <c r="H195" s="25" t="n"/>
      <c r="I195" s="22">
        <f>IF($B195="","",N($E195)-N($F195))</f>
        <v/>
      </c>
      <c r="J195" s="20" t="n"/>
    </row>
    <row r="196" ht="20" customHeight="1">
      <c r="A196" s="19" t="n"/>
      <c r="B196" s="20" t="n"/>
      <c r="C196" s="21">
        <f>IF($B196="","",IFERROR(INDEX('Viviendas'!$A$2:$A$61,MATCH($B196,'Viviendas'!$B$2:$B$61,0)),""))</f>
        <v/>
      </c>
      <c r="D196" s="21">
        <f>IF($B196="","",IFERROR(INDEX('Viviendas'!$C$2:$C$61,MATCH($B196,'Viviendas'!$B$2:$B$61,0)),""))</f>
        <v/>
      </c>
      <c r="E196" s="22">
        <f>IF($B196="","",IFERROR(INDEX('Viviendas'!$D$2:$D$61,MATCH($B196,'Viviendas'!$B$2:$B$61,0)),0))</f>
        <v/>
      </c>
      <c r="F196" s="23" t="n"/>
      <c r="G196" s="24" t="n"/>
      <c r="H196" s="25" t="n"/>
      <c r="I196" s="22">
        <f>IF($B196="","",N($E196)-N($F196))</f>
        <v/>
      </c>
      <c r="J196" s="20" t="n"/>
    </row>
    <row r="197" ht="20" customHeight="1">
      <c r="A197" s="19" t="n"/>
      <c r="B197" s="20" t="n"/>
      <c r="C197" s="21">
        <f>IF($B197="","",IFERROR(INDEX('Viviendas'!$A$2:$A$61,MATCH($B197,'Viviendas'!$B$2:$B$61,0)),""))</f>
        <v/>
      </c>
      <c r="D197" s="21">
        <f>IF($B197="","",IFERROR(INDEX('Viviendas'!$C$2:$C$61,MATCH($B197,'Viviendas'!$B$2:$B$61,0)),""))</f>
        <v/>
      </c>
      <c r="E197" s="22">
        <f>IF($B197="","",IFERROR(INDEX('Viviendas'!$D$2:$D$61,MATCH($B197,'Viviendas'!$B$2:$B$61,0)),0))</f>
        <v/>
      </c>
      <c r="F197" s="23" t="n"/>
      <c r="G197" s="24" t="n"/>
      <c r="H197" s="25" t="n"/>
      <c r="I197" s="22">
        <f>IF($B197="","",N($E197)-N($F197))</f>
        <v/>
      </c>
      <c r="J197" s="20" t="n"/>
    </row>
    <row r="198" ht="20" customHeight="1">
      <c r="A198" s="19" t="n"/>
      <c r="B198" s="20" t="n"/>
      <c r="C198" s="21">
        <f>IF($B198="","",IFERROR(INDEX('Viviendas'!$A$2:$A$61,MATCH($B198,'Viviendas'!$B$2:$B$61,0)),""))</f>
        <v/>
      </c>
      <c r="D198" s="21">
        <f>IF($B198="","",IFERROR(INDEX('Viviendas'!$C$2:$C$61,MATCH($B198,'Viviendas'!$B$2:$B$61,0)),""))</f>
        <v/>
      </c>
      <c r="E198" s="22">
        <f>IF($B198="","",IFERROR(INDEX('Viviendas'!$D$2:$D$61,MATCH($B198,'Viviendas'!$B$2:$B$61,0)),0))</f>
        <v/>
      </c>
      <c r="F198" s="23" t="n"/>
      <c r="G198" s="24" t="n"/>
      <c r="H198" s="25" t="n"/>
      <c r="I198" s="22">
        <f>IF($B198="","",N($E198)-N($F198))</f>
        <v/>
      </c>
      <c r="J198" s="20" t="n"/>
    </row>
    <row r="199" ht="20" customHeight="1">
      <c r="A199" s="19" t="n"/>
      <c r="B199" s="20" t="n"/>
      <c r="C199" s="21">
        <f>IF($B199="","",IFERROR(INDEX('Viviendas'!$A$2:$A$61,MATCH($B199,'Viviendas'!$B$2:$B$61,0)),""))</f>
        <v/>
      </c>
      <c r="D199" s="21">
        <f>IF($B199="","",IFERROR(INDEX('Viviendas'!$C$2:$C$61,MATCH($B199,'Viviendas'!$B$2:$B$61,0)),""))</f>
        <v/>
      </c>
      <c r="E199" s="22">
        <f>IF($B199="","",IFERROR(INDEX('Viviendas'!$D$2:$D$61,MATCH($B199,'Viviendas'!$B$2:$B$61,0)),0))</f>
        <v/>
      </c>
      <c r="F199" s="23" t="n"/>
      <c r="G199" s="24" t="n"/>
      <c r="H199" s="25" t="n"/>
      <c r="I199" s="22">
        <f>IF($B199="","",N($E199)-N($F199))</f>
        <v/>
      </c>
      <c r="J199" s="20" t="n"/>
    </row>
    <row r="200" ht="20" customHeight="1">
      <c r="A200" s="19" t="n"/>
      <c r="B200" s="20" t="n"/>
      <c r="C200" s="21">
        <f>IF($B200="","",IFERROR(INDEX('Viviendas'!$A$2:$A$61,MATCH($B200,'Viviendas'!$B$2:$B$61,0)),""))</f>
        <v/>
      </c>
      <c r="D200" s="21">
        <f>IF($B200="","",IFERROR(INDEX('Viviendas'!$C$2:$C$61,MATCH($B200,'Viviendas'!$B$2:$B$61,0)),""))</f>
        <v/>
      </c>
      <c r="E200" s="22">
        <f>IF($B200="","",IFERROR(INDEX('Viviendas'!$D$2:$D$61,MATCH($B200,'Viviendas'!$B$2:$B$61,0)),0))</f>
        <v/>
      </c>
      <c r="F200" s="23" t="n"/>
      <c r="G200" s="24" t="n"/>
      <c r="H200" s="25" t="n"/>
      <c r="I200" s="22">
        <f>IF($B200="","",N($E200)-N($F200))</f>
        <v/>
      </c>
      <c r="J200" s="20" t="n"/>
    </row>
    <row r="201" ht="20" customHeight="1">
      <c r="A201" s="19" t="n"/>
      <c r="B201" s="20" t="n"/>
      <c r="C201" s="21">
        <f>IF($B201="","",IFERROR(INDEX('Viviendas'!$A$2:$A$61,MATCH($B201,'Viviendas'!$B$2:$B$61,0)),""))</f>
        <v/>
      </c>
      <c r="D201" s="21">
        <f>IF($B201="","",IFERROR(INDEX('Viviendas'!$C$2:$C$61,MATCH($B201,'Viviendas'!$B$2:$B$61,0)),""))</f>
        <v/>
      </c>
      <c r="E201" s="22">
        <f>IF($B201="","",IFERROR(INDEX('Viviendas'!$D$2:$D$61,MATCH($B201,'Viviendas'!$B$2:$B$61,0)),0))</f>
        <v/>
      </c>
      <c r="F201" s="23" t="n"/>
      <c r="G201" s="24" t="n"/>
      <c r="H201" s="25" t="n"/>
      <c r="I201" s="22">
        <f>IF($B201="","",N($E201)-N($F201))</f>
        <v/>
      </c>
      <c r="J201" s="20" t="n"/>
    </row>
    <row r="202" ht="20" customHeight="1">
      <c r="A202" s="19" t="n"/>
      <c r="B202" s="20" t="n"/>
      <c r="C202" s="21">
        <f>IF($B202="","",IFERROR(INDEX('Viviendas'!$A$2:$A$61,MATCH($B202,'Viviendas'!$B$2:$B$61,0)),""))</f>
        <v/>
      </c>
      <c r="D202" s="21">
        <f>IF($B202="","",IFERROR(INDEX('Viviendas'!$C$2:$C$61,MATCH($B202,'Viviendas'!$B$2:$B$61,0)),""))</f>
        <v/>
      </c>
      <c r="E202" s="22">
        <f>IF($B202="","",IFERROR(INDEX('Viviendas'!$D$2:$D$61,MATCH($B202,'Viviendas'!$B$2:$B$61,0)),0))</f>
        <v/>
      </c>
      <c r="F202" s="23" t="n"/>
      <c r="G202" s="24" t="n"/>
      <c r="H202" s="25" t="n"/>
      <c r="I202" s="22">
        <f>IF($B202="","",N($E202)-N($F202))</f>
        <v/>
      </c>
      <c r="J202" s="20" t="n"/>
    </row>
    <row r="203" ht="20" customHeight="1">
      <c r="A203" s="19" t="n"/>
      <c r="B203" s="20" t="n"/>
      <c r="C203" s="21">
        <f>IF($B203="","",IFERROR(INDEX('Viviendas'!$A$2:$A$61,MATCH($B203,'Viviendas'!$B$2:$B$61,0)),""))</f>
        <v/>
      </c>
      <c r="D203" s="21">
        <f>IF($B203="","",IFERROR(INDEX('Viviendas'!$C$2:$C$61,MATCH($B203,'Viviendas'!$B$2:$B$61,0)),""))</f>
        <v/>
      </c>
      <c r="E203" s="22">
        <f>IF($B203="","",IFERROR(INDEX('Viviendas'!$D$2:$D$61,MATCH($B203,'Viviendas'!$B$2:$B$61,0)),0))</f>
        <v/>
      </c>
      <c r="F203" s="23" t="n"/>
      <c r="G203" s="24" t="n"/>
      <c r="H203" s="25" t="n"/>
      <c r="I203" s="22">
        <f>IF($B203="","",N($E203)-N($F203))</f>
        <v/>
      </c>
      <c r="J203" s="20" t="n"/>
    </row>
    <row r="204" ht="20" customHeight="1">
      <c r="A204" s="19" t="n"/>
      <c r="B204" s="20" t="n"/>
      <c r="C204" s="21">
        <f>IF($B204="","",IFERROR(INDEX('Viviendas'!$A$2:$A$61,MATCH($B204,'Viviendas'!$B$2:$B$61,0)),""))</f>
        <v/>
      </c>
      <c r="D204" s="21">
        <f>IF($B204="","",IFERROR(INDEX('Viviendas'!$C$2:$C$61,MATCH($B204,'Viviendas'!$B$2:$B$61,0)),""))</f>
        <v/>
      </c>
      <c r="E204" s="22">
        <f>IF($B204="","",IFERROR(INDEX('Viviendas'!$D$2:$D$61,MATCH($B204,'Viviendas'!$B$2:$B$61,0)),0))</f>
        <v/>
      </c>
      <c r="F204" s="23" t="n"/>
      <c r="G204" s="24" t="n"/>
      <c r="H204" s="25" t="n"/>
      <c r="I204" s="22">
        <f>IF($B204="","",N($E204)-N($F204))</f>
        <v/>
      </c>
      <c r="J204" s="20" t="n"/>
    </row>
    <row r="205" ht="20" customHeight="1">
      <c r="A205" s="19" t="n"/>
      <c r="B205" s="20" t="n"/>
      <c r="C205" s="21">
        <f>IF($B205="","",IFERROR(INDEX('Viviendas'!$A$2:$A$61,MATCH($B205,'Viviendas'!$B$2:$B$61,0)),""))</f>
        <v/>
      </c>
      <c r="D205" s="21">
        <f>IF($B205="","",IFERROR(INDEX('Viviendas'!$C$2:$C$61,MATCH($B205,'Viviendas'!$B$2:$B$61,0)),""))</f>
        <v/>
      </c>
      <c r="E205" s="22">
        <f>IF($B205="","",IFERROR(INDEX('Viviendas'!$D$2:$D$61,MATCH($B205,'Viviendas'!$B$2:$B$61,0)),0))</f>
        <v/>
      </c>
      <c r="F205" s="23" t="n"/>
      <c r="G205" s="24" t="n"/>
      <c r="H205" s="25" t="n"/>
      <c r="I205" s="22">
        <f>IF($B205="","",N($E205)-N($F205))</f>
        <v/>
      </c>
      <c r="J205" s="20" t="n"/>
    </row>
    <row r="206" ht="20" customHeight="1">
      <c r="A206" s="19" t="n"/>
      <c r="B206" s="20" t="n"/>
      <c r="C206" s="21">
        <f>IF($B206="","",IFERROR(INDEX('Viviendas'!$A$2:$A$61,MATCH($B206,'Viviendas'!$B$2:$B$61,0)),""))</f>
        <v/>
      </c>
      <c r="D206" s="21">
        <f>IF($B206="","",IFERROR(INDEX('Viviendas'!$C$2:$C$61,MATCH($B206,'Viviendas'!$B$2:$B$61,0)),""))</f>
        <v/>
      </c>
      <c r="E206" s="22">
        <f>IF($B206="","",IFERROR(INDEX('Viviendas'!$D$2:$D$61,MATCH($B206,'Viviendas'!$B$2:$B$61,0)),0))</f>
        <v/>
      </c>
      <c r="F206" s="23" t="n"/>
      <c r="G206" s="24" t="n"/>
      <c r="H206" s="25" t="n"/>
      <c r="I206" s="22">
        <f>IF($B206="","",N($E206)-N($F206))</f>
        <v/>
      </c>
      <c r="J206" s="20" t="n"/>
    </row>
    <row r="207" ht="20" customHeight="1">
      <c r="A207" s="19" t="n"/>
      <c r="B207" s="20" t="n"/>
      <c r="C207" s="21">
        <f>IF($B207="","",IFERROR(INDEX('Viviendas'!$A$2:$A$61,MATCH($B207,'Viviendas'!$B$2:$B$61,0)),""))</f>
        <v/>
      </c>
      <c r="D207" s="21">
        <f>IF($B207="","",IFERROR(INDEX('Viviendas'!$C$2:$C$61,MATCH($B207,'Viviendas'!$B$2:$B$61,0)),""))</f>
        <v/>
      </c>
      <c r="E207" s="22">
        <f>IF($B207="","",IFERROR(INDEX('Viviendas'!$D$2:$D$61,MATCH($B207,'Viviendas'!$B$2:$B$61,0)),0))</f>
        <v/>
      </c>
      <c r="F207" s="23" t="n"/>
      <c r="G207" s="24" t="n"/>
      <c r="H207" s="25" t="n"/>
      <c r="I207" s="22">
        <f>IF($B207="","",N($E207)-N($F207))</f>
        <v/>
      </c>
      <c r="J207" s="20" t="n"/>
    </row>
    <row r="208" ht="20" customHeight="1">
      <c r="A208" s="19" t="n"/>
      <c r="B208" s="20" t="n"/>
      <c r="C208" s="21">
        <f>IF($B208="","",IFERROR(INDEX('Viviendas'!$A$2:$A$61,MATCH($B208,'Viviendas'!$B$2:$B$61,0)),""))</f>
        <v/>
      </c>
      <c r="D208" s="21">
        <f>IF($B208="","",IFERROR(INDEX('Viviendas'!$C$2:$C$61,MATCH($B208,'Viviendas'!$B$2:$B$61,0)),""))</f>
        <v/>
      </c>
      <c r="E208" s="22">
        <f>IF($B208="","",IFERROR(INDEX('Viviendas'!$D$2:$D$61,MATCH($B208,'Viviendas'!$B$2:$B$61,0)),0))</f>
        <v/>
      </c>
      <c r="F208" s="23" t="n"/>
      <c r="G208" s="24" t="n"/>
      <c r="H208" s="25" t="n"/>
      <c r="I208" s="22">
        <f>IF($B208="","",N($E208)-N($F208))</f>
        <v/>
      </c>
      <c r="J208" s="20" t="n"/>
    </row>
    <row r="209" ht="20" customHeight="1">
      <c r="A209" s="19" t="n"/>
      <c r="B209" s="20" t="n"/>
      <c r="C209" s="21">
        <f>IF($B209="","",IFERROR(INDEX('Viviendas'!$A$2:$A$61,MATCH($B209,'Viviendas'!$B$2:$B$61,0)),""))</f>
        <v/>
      </c>
      <c r="D209" s="21">
        <f>IF($B209="","",IFERROR(INDEX('Viviendas'!$C$2:$C$61,MATCH($B209,'Viviendas'!$B$2:$B$61,0)),""))</f>
        <v/>
      </c>
      <c r="E209" s="22">
        <f>IF($B209="","",IFERROR(INDEX('Viviendas'!$D$2:$D$61,MATCH($B209,'Viviendas'!$B$2:$B$61,0)),0))</f>
        <v/>
      </c>
      <c r="F209" s="23" t="n"/>
      <c r="G209" s="24" t="n"/>
      <c r="H209" s="25" t="n"/>
      <c r="I209" s="22">
        <f>IF($B209="","",N($E209)-N($F209))</f>
        <v/>
      </c>
      <c r="J209" s="20" t="n"/>
    </row>
    <row r="210" ht="20" customHeight="1">
      <c r="A210" s="19" t="n"/>
      <c r="B210" s="20" t="n"/>
      <c r="C210" s="21">
        <f>IF($B210="","",IFERROR(INDEX('Viviendas'!$A$2:$A$61,MATCH($B210,'Viviendas'!$B$2:$B$61,0)),""))</f>
        <v/>
      </c>
      <c r="D210" s="21">
        <f>IF($B210="","",IFERROR(INDEX('Viviendas'!$C$2:$C$61,MATCH($B210,'Viviendas'!$B$2:$B$61,0)),""))</f>
        <v/>
      </c>
      <c r="E210" s="22">
        <f>IF($B210="","",IFERROR(INDEX('Viviendas'!$D$2:$D$61,MATCH($B210,'Viviendas'!$B$2:$B$61,0)),0))</f>
        <v/>
      </c>
      <c r="F210" s="23" t="n"/>
      <c r="G210" s="24" t="n"/>
      <c r="H210" s="25" t="n"/>
      <c r="I210" s="22">
        <f>IF($B210="","",N($E210)-N($F210))</f>
        <v/>
      </c>
      <c r="J210" s="20" t="n"/>
    </row>
    <row r="211" ht="20" customHeight="1">
      <c r="A211" s="19" t="n"/>
      <c r="B211" s="20" t="n"/>
      <c r="C211" s="21">
        <f>IF($B211="","",IFERROR(INDEX('Viviendas'!$A$2:$A$61,MATCH($B211,'Viviendas'!$B$2:$B$61,0)),""))</f>
        <v/>
      </c>
      <c r="D211" s="21">
        <f>IF($B211="","",IFERROR(INDEX('Viviendas'!$C$2:$C$61,MATCH($B211,'Viviendas'!$B$2:$B$61,0)),""))</f>
        <v/>
      </c>
      <c r="E211" s="22">
        <f>IF($B211="","",IFERROR(INDEX('Viviendas'!$D$2:$D$61,MATCH($B211,'Viviendas'!$B$2:$B$61,0)),0))</f>
        <v/>
      </c>
      <c r="F211" s="23" t="n"/>
      <c r="G211" s="24" t="n"/>
      <c r="H211" s="25" t="n"/>
      <c r="I211" s="22">
        <f>IF($B211="","",N($E211)-N($F211))</f>
        <v/>
      </c>
      <c r="J211" s="20" t="n"/>
    </row>
    <row r="212" ht="20" customHeight="1">
      <c r="A212" s="19" t="n"/>
      <c r="B212" s="20" t="n"/>
      <c r="C212" s="21">
        <f>IF($B212="","",IFERROR(INDEX('Viviendas'!$A$2:$A$61,MATCH($B212,'Viviendas'!$B$2:$B$61,0)),""))</f>
        <v/>
      </c>
      <c r="D212" s="21">
        <f>IF($B212="","",IFERROR(INDEX('Viviendas'!$C$2:$C$61,MATCH($B212,'Viviendas'!$B$2:$B$61,0)),""))</f>
        <v/>
      </c>
      <c r="E212" s="22">
        <f>IF($B212="","",IFERROR(INDEX('Viviendas'!$D$2:$D$61,MATCH($B212,'Viviendas'!$B$2:$B$61,0)),0))</f>
        <v/>
      </c>
      <c r="F212" s="23" t="n"/>
      <c r="G212" s="24" t="n"/>
      <c r="H212" s="25" t="n"/>
      <c r="I212" s="22">
        <f>IF($B212="","",N($E212)-N($F212))</f>
        <v/>
      </c>
      <c r="J212" s="20" t="n"/>
    </row>
    <row r="213" ht="20" customHeight="1">
      <c r="A213" s="19" t="n"/>
      <c r="B213" s="20" t="n"/>
      <c r="C213" s="21">
        <f>IF($B213="","",IFERROR(INDEX('Viviendas'!$A$2:$A$61,MATCH($B213,'Viviendas'!$B$2:$B$61,0)),""))</f>
        <v/>
      </c>
      <c r="D213" s="21">
        <f>IF($B213="","",IFERROR(INDEX('Viviendas'!$C$2:$C$61,MATCH($B213,'Viviendas'!$B$2:$B$61,0)),""))</f>
        <v/>
      </c>
      <c r="E213" s="22">
        <f>IF($B213="","",IFERROR(INDEX('Viviendas'!$D$2:$D$61,MATCH($B213,'Viviendas'!$B$2:$B$61,0)),0))</f>
        <v/>
      </c>
      <c r="F213" s="23" t="n"/>
      <c r="G213" s="24" t="n"/>
      <c r="H213" s="25" t="n"/>
      <c r="I213" s="22">
        <f>IF($B213="","",N($E213)-N($F213))</f>
        <v/>
      </c>
      <c r="J213" s="20" t="n"/>
    </row>
    <row r="214" ht="20" customHeight="1">
      <c r="A214" s="19" t="n"/>
      <c r="B214" s="20" t="n"/>
      <c r="C214" s="21">
        <f>IF($B214="","",IFERROR(INDEX('Viviendas'!$A$2:$A$61,MATCH($B214,'Viviendas'!$B$2:$B$61,0)),""))</f>
        <v/>
      </c>
      <c r="D214" s="21">
        <f>IF($B214="","",IFERROR(INDEX('Viviendas'!$C$2:$C$61,MATCH($B214,'Viviendas'!$B$2:$B$61,0)),""))</f>
        <v/>
      </c>
      <c r="E214" s="22">
        <f>IF($B214="","",IFERROR(INDEX('Viviendas'!$D$2:$D$61,MATCH($B214,'Viviendas'!$B$2:$B$61,0)),0))</f>
        <v/>
      </c>
      <c r="F214" s="23" t="n"/>
      <c r="G214" s="24" t="n"/>
      <c r="H214" s="25" t="n"/>
      <c r="I214" s="22">
        <f>IF($B214="","",N($E214)-N($F214))</f>
        <v/>
      </c>
      <c r="J214" s="20" t="n"/>
    </row>
    <row r="215" ht="20" customHeight="1">
      <c r="A215" s="19" t="n"/>
      <c r="B215" s="20" t="n"/>
      <c r="C215" s="21">
        <f>IF($B215="","",IFERROR(INDEX('Viviendas'!$A$2:$A$61,MATCH($B215,'Viviendas'!$B$2:$B$61,0)),""))</f>
        <v/>
      </c>
      <c r="D215" s="21">
        <f>IF($B215="","",IFERROR(INDEX('Viviendas'!$C$2:$C$61,MATCH($B215,'Viviendas'!$B$2:$B$61,0)),""))</f>
        <v/>
      </c>
      <c r="E215" s="22">
        <f>IF($B215="","",IFERROR(INDEX('Viviendas'!$D$2:$D$61,MATCH($B215,'Viviendas'!$B$2:$B$61,0)),0))</f>
        <v/>
      </c>
      <c r="F215" s="23" t="n"/>
      <c r="G215" s="24" t="n"/>
      <c r="H215" s="25" t="n"/>
      <c r="I215" s="22">
        <f>IF($B215="","",N($E215)-N($F215))</f>
        <v/>
      </c>
      <c r="J215" s="20" t="n"/>
    </row>
    <row r="216" ht="20" customHeight="1">
      <c r="A216" s="19" t="n"/>
      <c r="B216" s="20" t="n"/>
      <c r="C216" s="21">
        <f>IF($B216="","",IFERROR(INDEX('Viviendas'!$A$2:$A$61,MATCH($B216,'Viviendas'!$B$2:$B$61,0)),""))</f>
        <v/>
      </c>
      <c r="D216" s="21">
        <f>IF($B216="","",IFERROR(INDEX('Viviendas'!$C$2:$C$61,MATCH($B216,'Viviendas'!$B$2:$B$61,0)),""))</f>
        <v/>
      </c>
      <c r="E216" s="22">
        <f>IF($B216="","",IFERROR(INDEX('Viviendas'!$D$2:$D$61,MATCH($B216,'Viviendas'!$B$2:$B$61,0)),0))</f>
        <v/>
      </c>
      <c r="F216" s="23" t="n"/>
      <c r="G216" s="24" t="n"/>
      <c r="H216" s="25" t="n"/>
      <c r="I216" s="22">
        <f>IF($B216="","",N($E216)-N($F216))</f>
        <v/>
      </c>
      <c r="J216" s="20" t="n"/>
    </row>
    <row r="217" ht="20" customHeight="1">
      <c r="A217" s="19" t="n"/>
      <c r="B217" s="20" t="n"/>
      <c r="C217" s="21">
        <f>IF($B217="","",IFERROR(INDEX('Viviendas'!$A$2:$A$61,MATCH($B217,'Viviendas'!$B$2:$B$61,0)),""))</f>
        <v/>
      </c>
      <c r="D217" s="21">
        <f>IF($B217="","",IFERROR(INDEX('Viviendas'!$C$2:$C$61,MATCH($B217,'Viviendas'!$B$2:$B$61,0)),""))</f>
        <v/>
      </c>
      <c r="E217" s="22">
        <f>IF($B217="","",IFERROR(INDEX('Viviendas'!$D$2:$D$61,MATCH($B217,'Viviendas'!$B$2:$B$61,0)),0))</f>
        <v/>
      </c>
      <c r="F217" s="23" t="n"/>
      <c r="G217" s="24" t="n"/>
      <c r="H217" s="25" t="n"/>
      <c r="I217" s="22">
        <f>IF($B217="","",N($E217)-N($F217))</f>
        <v/>
      </c>
      <c r="J217" s="20" t="n"/>
    </row>
    <row r="218" ht="20" customHeight="1">
      <c r="A218" s="19" t="n"/>
      <c r="B218" s="20" t="n"/>
      <c r="C218" s="21">
        <f>IF($B218="","",IFERROR(INDEX('Viviendas'!$A$2:$A$61,MATCH($B218,'Viviendas'!$B$2:$B$61,0)),""))</f>
        <v/>
      </c>
      <c r="D218" s="21">
        <f>IF($B218="","",IFERROR(INDEX('Viviendas'!$C$2:$C$61,MATCH($B218,'Viviendas'!$B$2:$B$61,0)),""))</f>
        <v/>
      </c>
      <c r="E218" s="22">
        <f>IF($B218="","",IFERROR(INDEX('Viviendas'!$D$2:$D$61,MATCH($B218,'Viviendas'!$B$2:$B$61,0)),0))</f>
        <v/>
      </c>
      <c r="F218" s="23" t="n"/>
      <c r="G218" s="24" t="n"/>
      <c r="H218" s="25" t="n"/>
      <c r="I218" s="22">
        <f>IF($B218="","",N($E218)-N($F218))</f>
        <v/>
      </c>
      <c r="J218" s="20" t="n"/>
    </row>
    <row r="219" ht="20" customHeight="1">
      <c r="A219" s="19" t="n"/>
      <c r="B219" s="20" t="n"/>
      <c r="C219" s="21">
        <f>IF($B219="","",IFERROR(INDEX('Viviendas'!$A$2:$A$61,MATCH($B219,'Viviendas'!$B$2:$B$61,0)),""))</f>
        <v/>
      </c>
      <c r="D219" s="21">
        <f>IF($B219="","",IFERROR(INDEX('Viviendas'!$C$2:$C$61,MATCH($B219,'Viviendas'!$B$2:$B$61,0)),""))</f>
        <v/>
      </c>
      <c r="E219" s="22">
        <f>IF($B219="","",IFERROR(INDEX('Viviendas'!$D$2:$D$61,MATCH($B219,'Viviendas'!$B$2:$B$61,0)),0))</f>
        <v/>
      </c>
      <c r="F219" s="23" t="n"/>
      <c r="G219" s="24" t="n"/>
      <c r="H219" s="25" t="n"/>
      <c r="I219" s="22">
        <f>IF($B219="","",N($E219)-N($F219))</f>
        <v/>
      </c>
      <c r="J219" s="20" t="n"/>
    </row>
    <row r="220" ht="20" customHeight="1">
      <c r="A220" s="19" t="n"/>
      <c r="B220" s="20" t="n"/>
      <c r="C220" s="21">
        <f>IF($B220="","",IFERROR(INDEX('Viviendas'!$A$2:$A$61,MATCH($B220,'Viviendas'!$B$2:$B$61,0)),""))</f>
        <v/>
      </c>
      <c r="D220" s="21">
        <f>IF($B220="","",IFERROR(INDEX('Viviendas'!$C$2:$C$61,MATCH($B220,'Viviendas'!$B$2:$B$61,0)),""))</f>
        <v/>
      </c>
      <c r="E220" s="22">
        <f>IF($B220="","",IFERROR(INDEX('Viviendas'!$D$2:$D$61,MATCH($B220,'Viviendas'!$B$2:$B$61,0)),0))</f>
        <v/>
      </c>
      <c r="F220" s="23" t="n"/>
      <c r="G220" s="24" t="n"/>
      <c r="H220" s="25" t="n"/>
      <c r="I220" s="22">
        <f>IF($B220="","",N($E220)-N($F220))</f>
        <v/>
      </c>
      <c r="J220" s="20" t="n"/>
    </row>
    <row r="221" ht="20" customHeight="1">
      <c r="A221" s="19" t="n"/>
      <c r="B221" s="20" t="n"/>
      <c r="C221" s="21">
        <f>IF($B221="","",IFERROR(INDEX('Viviendas'!$A$2:$A$61,MATCH($B221,'Viviendas'!$B$2:$B$61,0)),""))</f>
        <v/>
      </c>
      <c r="D221" s="21">
        <f>IF($B221="","",IFERROR(INDEX('Viviendas'!$C$2:$C$61,MATCH($B221,'Viviendas'!$B$2:$B$61,0)),""))</f>
        <v/>
      </c>
      <c r="E221" s="22">
        <f>IF($B221="","",IFERROR(INDEX('Viviendas'!$D$2:$D$61,MATCH($B221,'Viviendas'!$B$2:$B$61,0)),0))</f>
        <v/>
      </c>
      <c r="F221" s="23" t="n"/>
      <c r="G221" s="24" t="n"/>
      <c r="H221" s="25" t="n"/>
      <c r="I221" s="22">
        <f>IF($B221="","",N($E221)-N($F221))</f>
        <v/>
      </c>
      <c r="J221" s="20" t="n"/>
    </row>
    <row r="222" ht="20" customHeight="1">
      <c r="A222" s="19" t="n"/>
      <c r="B222" s="20" t="n"/>
      <c r="C222" s="21">
        <f>IF($B222="","",IFERROR(INDEX('Viviendas'!$A$2:$A$61,MATCH($B222,'Viviendas'!$B$2:$B$61,0)),""))</f>
        <v/>
      </c>
      <c r="D222" s="21">
        <f>IF($B222="","",IFERROR(INDEX('Viviendas'!$C$2:$C$61,MATCH($B222,'Viviendas'!$B$2:$B$61,0)),""))</f>
        <v/>
      </c>
      <c r="E222" s="22">
        <f>IF($B222="","",IFERROR(INDEX('Viviendas'!$D$2:$D$61,MATCH($B222,'Viviendas'!$B$2:$B$61,0)),0))</f>
        <v/>
      </c>
      <c r="F222" s="23" t="n"/>
      <c r="G222" s="24" t="n"/>
      <c r="H222" s="25" t="n"/>
      <c r="I222" s="22">
        <f>IF($B222="","",N($E222)-N($F222))</f>
        <v/>
      </c>
      <c r="J222" s="20" t="n"/>
    </row>
    <row r="223" ht="20" customHeight="1">
      <c r="A223" s="19" t="n"/>
      <c r="B223" s="20" t="n"/>
      <c r="C223" s="21">
        <f>IF($B223="","",IFERROR(INDEX('Viviendas'!$A$2:$A$61,MATCH($B223,'Viviendas'!$B$2:$B$61,0)),""))</f>
        <v/>
      </c>
      <c r="D223" s="21">
        <f>IF($B223="","",IFERROR(INDEX('Viviendas'!$C$2:$C$61,MATCH($B223,'Viviendas'!$B$2:$B$61,0)),""))</f>
        <v/>
      </c>
      <c r="E223" s="22">
        <f>IF($B223="","",IFERROR(INDEX('Viviendas'!$D$2:$D$61,MATCH($B223,'Viviendas'!$B$2:$B$61,0)),0))</f>
        <v/>
      </c>
      <c r="F223" s="23" t="n"/>
      <c r="G223" s="24" t="n"/>
      <c r="H223" s="25" t="n"/>
      <c r="I223" s="22">
        <f>IF($B223="","",N($E223)-N($F223))</f>
        <v/>
      </c>
      <c r="J223" s="20" t="n"/>
    </row>
    <row r="224" ht="20" customHeight="1">
      <c r="A224" s="19" t="n"/>
      <c r="B224" s="20" t="n"/>
      <c r="C224" s="21">
        <f>IF($B224="","",IFERROR(INDEX('Viviendas'!$A$2:$A$61,MATCH($B224,'Viviendas'!$B$2:$B$61,0)),""))</f>
        <v/>
      </c>
      <c r="D224" s="21">
        <f>IF($B224="","",IFERROR(INDEX('Viviendas'!$C$2:$C$61,MATCH($B224,'Viviendas'!$B$2:$B$61,0)),""))</f>
        <v/>
      </c>
      <c r="E224" s="22">
        <f>IF($B224="","",IFERROR(INDEX('Viviendas'!$D$2:$D$61,MATCH($B224,'Viviendas'!$B$2:$B$61,0)),0))</f>
        <v/>
      </c>
      <c r="F224" s="23" t="n"/>
      <c r="G224" s="24" t="n"/>
      <c r="H224" s="25" t="n"/>
      <c r="I224" s="22">
        <f>IF($B224="","",N($E224)-N($F224))</f>
        <v/>
      </c>
      <c r="J224" s="20" t="n"/>
    </row>
    <row r="225" ht="20" customHeight="1">
      <c r="A225" s="19" t="n"/>
      <c r="B225" s="20" t="n"/>
      <c r="C225" s="21">
        <f>IF($B225="","",IFERROR(INDEX('Viviendas'!$A$2:$A$61,MATCH($B225,'Viviendas'!$B$2:$B$61,0)),""))</f>
        <v/>
      </c>
      <c r="D225" s="21">
        <f>IF($B225="","",IFERROR(INDEX('Viviendas'!$C$2:$C$61,MATCH($B225,'Viviendas'!$B$2:$B$61,0)),""))</f>
        <v/>
      </c>
      <c r="E225" s="22">
        <f>IF($B225="","",IFERROR(INDEX('Viviendas'!$D$2:$D$61,MATCH($B225,'Viviendas'!$B$2:$B$61,0)),0))</f>
        <v/>
      </c>
      <c r="F225" s="23" t="n"/>
      <c r="G225" s="24" t="n"/>
      <c r="H225" s="25" t="n"/>
      <c r="I225" s="22">
        <f>IF($B225="","",N($E225)-N($F225))</f>
        <v/>
      </c>
      <c r="J225" s="20" t="n"/>
    </row>
    <row r="226" ht="20" customHeight="1">
      <c r="A226" s="19" t="n"/>
      <c r="B226" s="20" t="n"/>
      <c r="C226" s="21">
        <f>IF($B226="","",IFERROR(INDEX('Viviendas'!$A$2:$A$61,MATCH($B226,'Viviendas'!$B$2:$B$61,0)),""))</f>
        <v/>
      </c>
      <c r="D226" s="21">
        <f>IF($B226="","",IFERROR(INDEX('Viviendas'!$C$2:$C$61,MATCH($B226,'Viviendas'!$B$2:$B$61,0)),""))</f>
        <v/>
      </c>
      <c r="E226" s="22">
        <f>IF($B226="","",IFERROR(INDEX('Viviendas'!$D$2:$D$61,MATCH($B226,'Viviendas'!$B$2:$B$61,0)),0))</f>
        <v/>
      </c>
      <c r="F226" s="23" t="n"/>
      <c r="G226" s="24" t="n"/>
      <c r="H226" s="25" t="n"/>
      <c r="I226" s="22">
        <f>IF($B226="","",N($E226)-N($F226))</f>
        <v/>
      </c>
      <c r="J226" s="20" t="n"/>
    </row>
    <row r="227" ht="20" customHeight="1">
      <c r="A227" s="19" t="n"/>
      <c r="B227" s="20" t="n"/>
      <c r="C227" s="21">
        <f>IF($B227="","",IFERROR(INDEX('Viviendas'!$A$2:$A$61,MATCH($B227,'Viviendas'!$B$2:$B$61,0)),""))</f>
        <v/>
      </c>
      <c r="D227" s="21">
        <f>IF($B227="","",IFERROR(INDEX('Viviendas'!$C$2:$C$61,MATCH($B227,'Viviendas'!$B$2:$B$61,0)),""))</f>
        <v/>
      </c>
      <c r="E227" s="22">
        <f>IF($B227="","",IFERROR(INDEX('Viviendas'!$D$2:$D$61,MATCH($B227,'Viviendas'!$B$2:$B$61,0)),0))</f>
        <v/>
      </c>
      <c r="F227" s="23" t="n"/>
      <c r="G227" s="24" t="n"/>
      <c r="H227" s="25" t="n"/>
      <c r="I227" s="22">
        <f>IF($B227="","",N($E227)-N($F227))</f>
        <v/>
      </c>
      <c r="J227" s="20" t="n"/>
    </row>
    <row r="228" ht="20" customHeight="1">
      <c r="A228" s="19" t="n"/>
      <c r="B228" s="20" t="n"/>
      <c r="C228" s="21">
        <f>IF($B228="","",IFERROR(INDEX('Viviendas'!$A$2:$A$61,MATCH($B228,'Viviendas'!$B$2:$B$61,0)),""))</f>
        <v/>
      </c>
      <c r="D228" s="21">
        <f>IF($B228="","",IFERROR(INDEX('Viviendas'!$C$2:$C$61,MATCH($B228,'Viviendas'!$B$2:$B$61,0)),""))</f>
        <v/>
      </c>
      <c r="E228" s="22">
        <f>IF($B228="","",IFERROR(INDEX('Viviendas'!$D$2:$D$61,MATCH($B228,'Viviendas'!$B$2:$B$61,0)),0))</f>
        <v/>
      </c>
      <c r="F228" s="23" t="n"/>
      <c r="G228" s="24" t="n"/>
      <c r="H228" s="25" t="n"/>
      <c r="I228" s="22">
        <f>IF($B228="","",N($E228)-N($F228))</f>
        <v/>
      </c>
      <c r="J228" s="20" t="n"/>
    </row>
    <row r="229" ht="20" customHeight="1">
      <c r="A229" s="19" t="n"/>
      <c r="B229" s="20" t="n"/>
      <c r="C229" s="21">
        <f>IF($B229="","",IFERROR(INDEX('Viviendas'!$A$2:$A$61,MATCH($B229,'Viviendas'!$B$2:$B$61,0)),""))</f>
        <v/>
      </c>
      <c r="D229" s="21">
        <f>IF($B229="","",IFERROR(INDEX('Viviendas'!$C$2:$C$61,MATCH($B229,'Viviendas'!$B$2:$B$61,0)),""))</f>
        <v/>
      </c>
      <c r="E229" s="22">
        <f>IF($B229="","",IFERROR(INDEX('Viviendas'!$D$2:$D$61,MATCH($B229,'Viviendas'!$B$2:$B$61,0)),0))</f>
        <v/>
      </c>
      <c r="F229" s="23" t="n"/>
      <c r="G229" s="24" t="n"/>
      <c r="H229" s="25" t="n"/>
      <c r="I229" s="22">
        <f>IF($B229="","",N($E229)-N($F229))</f>
        <v/>
      </c>
      <c r="J229" s="20" t="n"/>
    </row>
    <row r="230" ht="20" customHeight="1">
      <c r="A230" s="19" t="n"/>
      <c r="B230" s="20" t="n"/>
      <c r="C230" s="21">
        <f>IF($B230="","",IFERROR(INDEX('Viviendas'!$A$2:$A$61,MATCH($B230,'Viviendas'!$B$2:$B$61,0)),""))</f>
        <v/>
      </c>
      <c r="D230" s="21">
        <f>IF($B230="","",IFERROR(INDEX('Viviendas'!$C$2:$C$61,MATCH($B230,'Viviendas'!$B$2:$B$61,0)),""))</f>
        <v/>
      </c>
      <c r="E230" s="22">
        <f>IF($B230="","",IFERROR(INDEX('Viviendas'!$D$2:$D$61,MATCH($B230,'Viviendas'!$B$2:$B$61,0)),0))</f>
        <v/>
      </c>
      <c r="F230" s="23" t="n"/>
      <c r="G230" s="24" t="n"/>
      <c r="H230" s="25" t="n"/>
      <c r="I230" s="22">
        <f>IF($B230="","",N($E230)-N($F230))</f>
        <v/>
      </c>
      <c r="J230" s="20" t="n"/>
    </row>
    <row r="231" ht="20" customHeight="1">
      <c r="A231" s="19" t="n"/>
      <c r="B231" s="20" t="n"/>
      <c r="C231" s="21">
        <f>IF($B231="","",IFERROR(INDEX('Viviendas'!$A$2:$A$61,MATCH($B231,'Viviendas'!$B$2:$B$61,0)),""))</f>
        <v/>
      </c>
      <c r="D231" s="21">
        <f>IF($B231="","",IFERROR(INDEX('Viviendas'!$C$2:$C$61,MATCH($B231,'Viviendas'!$B$2:$B$61,0)),""))</f>
        <v/>
      </c>
      <c r="E231" s="22">
        <f>IF($B231="","",IFERROR(INDEX('Viviendas'!$D$2:$D$61,MATCH($B231,'Viviendas'!$B$2:$B$61,0)),0))</f>
        <v/>
      </c>
      <c r="F231" s="23" t="n"/>
      <c r="G231" s="24" t="n"/>
      <c r="H231" s="25" t="n"/>
      <c r="I231" s="22">
        <f>IF($B231="","",N($E231)-N($F231))</f>
        <v/>
      </c>
      <c r="J231" s="20" t="n"/>
    </row>
    <row r="232" ht="20" customHeight="1">
      <c r="A232" s="19" t="n"/>
      <c r="B232" s="20" t="n"/>
      <c r="C232" s="21">
        <f>IF($B232="","",IFERROR(INDEX('Viviendas'!$A$2:$A$61,MATCH($B232,'Viviendas'!$B$2:$B$61,0)),""))</f>
        <v/>
      </c>
      <c r="D232" s="21">
        <f>IF($B232="","",IFERROR(INDEX('Viviendas'!$C$2:$C$61,MATCH($B232,'Viviendas'!$B$2:$B$61,0)),""))</f>
        <v/>
      </c>
      <c r="E232" s="22">
        <f>IF($B232="","",IFERROR(INDEX('Viviendas'!$D$2:$D$61,MATCH($B232,'Viviendas'!$B$2:$B$61,0)),0))</f>
        <v/>
      </c>
      <c r="F232" s="23" t="n"/>
      <c r="G232" s="24" t="n"/>
      <c r="H232" s="25" t="n"/>
      <c r="I232" s="22">
        <f>IF($B232="","",N($E232)-N($F232))</f>
        <v/>
      </c>
      <c r="J232" s="20" t="n"/>
    </row>
    <row r="233" ht="20" customHeight="1">
      <c r="A233" s="19" t="n"/>
      <c r="B233" s="20" t="n"/>
      <c r="C233" s="21">
        <f>IF($B233="","",IFERROR(INDEX('Viviendas'!$A$2:$A$61,MATCH($B233,'Viviendas'!$B$2:$B$61,0)),""))</f>
        <v/>
      </c>
      <c r="D233" s="21">
        <f>IF($B233="","",IFERROR(INDEX('Viviendas'!$C$2:$C$61,MATCH($B233,'Viviendas'!$B$2:$B$61,0)),""))</f>
        <v/>
      </c>
      <c r="E233" s="22">
        <f>IF($B233="","",IFERROR(INDEX('Viviendas'!$D$2:$D$61,MATCH($B233,'Viviendas'!$B$2:$B$61,0)),0))</f>
        <v/>
      </c>
      <c r="F233" s="23" t="n"/>
      <c r="G233" s="24" t="n"/>
      <c r="H233" s="25" t="n"/>
      <c r="I233" s="22">
        <f>IF($B233="","",N($E233)-N($F233))</f>
        <v/>
      </c>
      <c r="J233" s="20" t="n"/>
    </row>
    <row r="234" ht="20" customHeight="1">
      <c r="A234" s="19" t="n"/>
      <c r="B234" s="20" t="n"/>
      <c r="C234" s="21">
        <f>IF($B234="","",IFERROR(INDEX('Viviendas'!$A$2:$A$61,MATCH($B234,'Viviendas'!$B$2:$B$61,0)),""))</f>
        <v/>
      </c>
      <c r="D234" s="21">
        <f>IF($B234="","",IFERROR(INDEX('Viviendas'!$C$2:$C$61,MATCH($B234,'Viviendas'!$B$2:$B$61,0)),""))</f>
        <v/>
      </c>
      <c r="E234" s="22">
        <f>IF($B234="","",IFERROR(INDEX('Viviendas'!$D$2:$D$61,MATCH($B234,'Viviendas'!$B$2:$B$61,0)),0))</f>
        <v/>
      </c>
      <c r="F234" s="23" t="n"/>
      <c r="G234" s="24" t="n"/>
      <c r="H234" s="25" t="n"/>
      <c r="I234" s="22">
        <f>IF($B234="","",N($E234)-N($F234))</f>
        <v/>
      </c>
      <c r="J234" s="20" t="n"/>
    </row>
    <row r="235" ht="20" customHeight="1">
      <c r="A235" s="19" t="n"/>
      <c r="B235" s="20" t="n"/>
      <c r="C235" s="21">
        <f>IF($B235="","",IFERROR(INDEX('Viviendas'!$A$2:$A$61,MATCH($B235,'Viviendas'!$B$2:$B$61,0)),""))</f>
        <v/>
      </c>
      <c r="D235" s="21">
        <f>IF($B235="","",IFERROR(INDEX('Viviendas'!$C$2:$C$61,MATCH($B235,'Viviendas'!$B$2:$B$61,0)),""))</f>
        <v/>
      </c>
      <c r="E235" s="22">
        <f>IF($B235="","",IFERROR(INDEX('Viviendas'!$D$2:$D$61,MATCH($B235,'Viviendas'!$B$2:$B$61,0)),0))</f>
        <v/>
      </c>
      <c r="F235" s="23" t="n"/>
      <c r="G235" s="24" t="n"/>
      <c r="H235" s="25" t="n"/>
      <c r="I235" s="22">
        <f>IF($B235="","",N($E235)-N($F235))</f>
        <v/>
      </c>
      <c r="J235" s="20" t="n"/>
    </row>
    <row r="236" ht="20" customHeight="1">
      <c r="A236" s="19" t="n"/>
      <c r="B236" s="20" t="n"/>
      <c r="C236" s="21">
        <f>IF($B236="","",IFERROR(INDEX('Viviendas'!$A$2:$A$61,MATCH($B236,'Viviendas'!$B$2:$B$61,0)),""))</f>
        <v/>
      </c>
      <c r="D236" s="21">
        <f>IF($B236="","",IFERROR(INDEX('Viviendas'!$C$2:$C$61,MATCH($B236,'Viviendas'!$B$2:$B$61,0)),""))</f>
        <v/>
      </c>
      <c r="E236" s="22">
        <f>IF($B236="","",IFERROR(INDEX('Viviendas'!$D$2:$D$61,MATCH($B236,'Viviendas'!$B$2:$B$61,0)),0))</f>
        <v/>
      </c>
      <c r="F236" s="23" t="n"/>
      <c r="G236" s="24" t="n"/>
      <c r="H236" s="25" t="n"/>
      <c r="I236" s="22">
        <f>IF($B236="","",N($E236)-N($F236))</f>
        <v/>
      </c>
      <c r="J236" s="20" t="n"/>
    </row>
    <row r="237" ht="20" customHeight="1">
      <c r="A237" s="19" t="n"/>
      <c r="B237" s="20" t="n"/>
      <c r="C237" s="21">
        <f>IF($B237="","",IFERROR(INDEX('Viviendas'!$A$2:$A$61,MATCH($B237,'Viviendas'!$B$2:$B$61,0)),""))</f>
        <v/>
      </c>
      <c r="D237" s="21">
        <f>IF($B237="","",IFERROR(INDEX('Viviendas'!$C$2:$C$61,MATCH($B237,'Viviendas'!$B$2:$B$61,0)),""))</f>
        <v/>
      </c>
      <c r="E237" s="22">
        <f>IF($B237="","",IFERROR(INDEX('Viviendas'!$D$2:$D$61,MATCH($B237,'Viviendas'!$B$2:$B$61,0)),0))</f>
        <v/>
      </c>
      <c r="F237" s="23" t="n"/>
      <c r="G237" s="24" t="n"/>
      <c r="H237" s="25" t="n"/>
      <c r="I237" s="22">
        <f>IF($B237="","",N($E237)-N($F237))</f>
        <v/>
      </c>
      <c r="J237" s="20" t="n"/>
    </row>
    <row r="238" ht="20" customHeight="1">
      <c r="A238" s="19" t="n"/>
      <c r="B238" s="20" t="n"/>
      <c r="C238" s="21">
        <f>IF($B238="","",IFERROR(INDEX('Viviendas'!$A$2:$A$61,MATCH($B238,'Viviendas'!$B$2:$B$61,0)),""))</f>
        <v/>
      </c>
      <c r="D238" s="21">
        <f>IF($B238="","",IFERROR(INDEX('Viviendas'!$C$2:$C$61,MATCH($B238,'Viviendas'!$B$2:$B$61,0)),""))</f>
        <v/>
      </c>
      <c r="E238" s="22">
        <f>IF($B238="","",IFERROR(INDEX('Viviendas'!$D$2:$D$61,MATCH($B238,'Viviendas'!$B$2:$B$61,0)),0))</f>
        <v/>
      </c>
      <c r="F238" s="23" t="n"/>
      <c r="G238" s="24" t="n"/>
      <c r="H238" s="25" t="n"/>
      <c r="I238" s="22">
        <f>IF($B238="","",N($E238)-N($F238))</f>
        <v/>
      </c>
      <c r="J238" s="20" t="n"/>
    </row>
    <row r="239" ht="20" customHeight="1">
      <c r="A239" s="19" t="n"/>
      <c r="B239" s="20" t="n"/>
      <c r="C239" s="21">
        <f>IF($B239="","",IFERROR(INDEX('Viviendas'!$A$2:$A$61,MATCH($B239,'Viviendas'!$B$2:$B$61,0)),""))</f>
        <v/>
      </c>
      <c r="D239" s="21">
        <f>IF($B239="","",IFERROR(INDEX('Viviendas'!$C$2:$C$61,MATCH($B239,'Viviendas'!$B$2:$B$61,0)),""))</f>
        <v/>
      </c>
      <c r="E239" s="22">
        <f>IF($B239="","",IFERROR(INDEX('Viviendas'!$D$2:$D$61,MATCH($B239,'Viviendas'!$B$2:$B$61,0)),0))</f>
        <v/>
      </c>
      <c r="F239" s="23" t="n"/>
      <c r="G239" s="24" t="n"/>
      <c r="H239" s="25" t="n"/>
      <c r="I239" s="22">
        <f>IF($B239="","",N($E239)-N($F239))</f>
        <v/>
      </c>
      <c r="J239" s="20" t="n"/>
    </row>
    <row r="240" ht="20" customHeight="1">
      <c r="A240" s="19" t="n"/>
      <c r="B240" s="20" t="n"/>
      <c r="C240" s="21">
        <f>IF($B240="","",IFERROR(INDEX('Viviendas'!$A$2:$A$61,MATCH($B240,'Viviendas'!$B$2:$B$61,0)),""))</f>
        <v/>
      </c>
      <c r="D240" s="21">
        <f>IF($B240="","",IFERROR(INDEX('Viviendas'!$C$2:$C$61,MATCH($B240,'Viviendas'!$B$2:$B$61,0)),""))</f>
        <v/>
      </c>
      <c r="E240" s="22">
        <f>IF($B240="","",IFERROR(INDEX('Viviendas'!$D$2:$D$61,MATCH($B240,'Viviendas'!$B$2:$B$61,0)),0))</f>
        <v/>
      </c>
      <c r="F240" s="23" t="n"/>
      <c r="G240" s="24" t="n"/>
      <c r="H240" s="25" t="n"/>
      <c r="I240" s="22">
        <f>IF($B240="","",N($E240)-N($F240))</f>
        <v/>
      </c>
      <c r="J240" s="20" t="n"/>
    </row>
    <row r="241" ht="20" customHeight="1">
      <c r="A241" s="19" t="n"/>
      <c r="B241" s="20" t="n"/>
      <c r="C241" s="21">
        <f>IF($B241="","",IFERROR(INDEX('Viviendas'!$A$2:$A$61,MATCH($B241,'Viviendas'!$B$2:$B$61,0)),""))</f>
        <v/>
      </c>
      <c r="D241" s="21">
        <f>IF($B241="","",IFERROR(INDEX('Viviendas'!$C$2:$C$61,MATCH($B241,'Viviendas'!$B$2:$B$61,0)),""))</f>
        <v/>
      </c>
      <c r="E241" s="22">
        <f>IF($B241="","",IFERROR(INDEX('Viviendas'!$D$2:$D$61,MATCH($B241,'Viviendas'!$B$2:$B$61,0)),0))</f>
        <v/>
      </c>
      <c r="F241" s="23" t="n"/>
      <c r="G241" s="24" t="n"/>
      <c r="H241" s="25" t="n"/>
      <c r="I241" s="22">
        <f>IF($B241="","",N($E241)-N($F241))</f>
        <v/>
      </c>
      <c r="J241" s="20" t="n"/>
    </row>
    <row r="242" ht="20" customHeight="1">
      <c r="A242" s="19" t="n"/>
      <c r="B242" s="20" t="n"/>
      <c r="C242" s="21">
        <f>IF($B242="","",IFERROR(INDEX('Viviendas'!$A$2:$A$61,MATCH($B242,'Viviendas'!$B$2:$B$61,0)),""))</f>
        <v/>
      </c>
      <c r="D242" s="21">
        <f>IF($B242="","",IFERROR(INDEX('Viviendas'!$C$2:$C$61,MATCH($B242,'Viviendas'!$B$2:$B$61,0)),""))</f>
        <v/>
      </c>
      <c r="E242" s="22">
        <f>IF($B242="","",IFERROR(INDEX('Viviendas'!$D$2:$D$61,MATCH($B242,'Viviendas'!$B$2:$B$61,0)),0))</f>
        <v/>
      </c>
      <c r="F242" s="23" t="n"/>
      <c r="G242" s="24" t="n"/>
      <c r="H242" s="25" t="n"/>
      <c r="I242" s="22">
        <f>IF($B242="","",N($E242)-N($F242))</f>
        <v/>
      </c>
      <c r="J242" s="20" t="n"/>
    </row>
    <row r="243" ht="20" customHeight="1">
      <c r="A243" s="19" t="n"/>
      <c r="B243" s="20" t="n"/>
      <c r="C243" s="21">
        <f>IF($B243="","",IFERROR(INDEX('Viviendas'!$A$2:$A$61,MATCH($B243,'Viviendas'!$B$2:$B$61,0)),""))</f>
        <v/>
      </c>
      <c r="D243" s="21">
        <f>IF($B243="","",IFERROR(INDEX('Viviendas'!$C$2:$C$61,MATCH($B243,'Viviendas'!$B$2:$B$61,0)),""))</f>
        <v/>
      </c>
      <c r="E243" s="22">
        <f>IF($B243="","",IFERROR(INDEX('Viviendas'!$D$2:$D$61,MATCH($B243,'Viviendas'!$B$2:$B$61,0)),0))</f>
        <v/>
      </c>
      <c r="F243" s="23" t="n"/>
      <c r="G243" s="24" t="n"/>
      <c r="H243" s="25" t="n"/>
      <c r="I243" s="22">
        <f>IF($B243="","",N($E243)-N($F243))</f>
        <v/>
      </c>
      <c r="J243" s="20" t="n"/>
    </row>
    <row r="244" ht="20" customHeight="1">
      <c r="A244" s="19" t="n"/>
      <c r="B244" s="20" t="n"/>
      <c r="C244" s="21">
        <f>IF($B244="","",IFERROR(INDEX('Viviendas'!$A$2:$A$61,MATCH($B244,'Viviendas'!$B$2:$B$61,0)),""))</f>
        <v/>
      </c>
      <c r="D244" s="21">
        <f>IF($B244="","",IFERROR(INDEX('Viviendas'!$C$2:$C$61,MATCH($B244,'Viviendas'!$B$2:$B$61,0)),""))</f>
        <v/>
      </c>
      <c r="E244" s="22">
        <f>IF($B244="","",IFERROR(INDEX('Viviendas'!$D$2:$D$61,MATCH($B244,'Viviendas'!$B$2:$B$61,0)),0))</f>
        <v/>
      </c>
      <c r="F244" s="23" t="n"/>
      <c r="G244" s="24" t="n"/>
      <c r="H244" s="25" t="n"/>
      <c r="I244" s="22">
        <f>IF($B244="","",N($E244)-N($F244))</f>
        <v/>
      </c>
      <c r="J244" s="20" t="n"/>
    </row>
    <row r="245" ht="20" customHeight="1">
      <c r="A245" s="19" t="n"/>
      <c r="B245" s="20" t="n"/>
      <c r="C245" s="21">
        <f>IF($B245="","",IFERROR(INDEX('Viviendas'!$A$2:$A$61,MATCH($B245,'Viviendas'!$B$2:$B$61,0)),""))</f>
        <v/>
      </c>
      <c r="D245" s="21">
        <f>IF($B245="","",IFERROR(INDEX('Viviendas'!$C$2:$C$61,MATCH($B245,'Viviendas'!$B$2:$B$61,0)),""))</f>
        <v/>
      </c>
      <c r="E245" s="22">
        <f>IF($B245="","",IFERROR(INDEX('Viviendas'!$D$2:$D$61,MATCH($B245,'Viviendas'!$B$2:$B$61,0)),0))</f>
        <v/>
      </c>
      <c r="F245" s="23" t="n"/>
      <c r="G245" s="24" t="n"/>
      <c r="H245" s="25" t="n"/>
      <c r="I245" s="22">
        <f>IF($B245="","",N($E245)-N($F245))</f>
        <v/>
      </c>
      <c r="J245" s="20" t="n"/>
    </row>
    <row r="246" ht="20" customHeight="1">
      <c r="A246" s="19" t="n"/>
      <c r="B246" s="20" t="n"/>
      <c r="C246" s="21">
        <f>IF($B246="","",IFERROR(INDEX('Viviendas'!$A$2:$A$61,MATCH($B246,'Viviendas'!$B$2:$B$61,0)),""))</f>
        <v/>
      </c>
      <c r="D246" s="21">
        <f>IF($B246="","",IFERROR(INDEX('Viviendas'!$C$2:$C$61,MATCH($B246,'Viviendas'!$B$2:$B$61,0)),""))</f>
        <v/>
      </c>
      <c r="E246" s="22">
        <f>IF($B246="","",IFERROR(INDEX('Viviendas'!$D$2:$D$61,MATCH($B246,'Viviendas'!$B$2:$B$61,0)),0))</f>
        <v/>
      </c>
      <c r="F246" s="23" t="n"/>
      <c r="G246" s="24" t="n"/>
      <c r="H246" s="25" t="n"/>
      <c r="I246" s="22">
        <f>IF($B246="","",N($E246)-N($F246))</f>
        <v/>
      </c>
      <c r="J246" s="20" t="n"/>
    </row>
    <row r="247" ht="20" customHeight="1">
      <c r="A247" s="19" t="n"/>
      <c r="B247" s="20" t="n"/>
      <c r="C247" s="21">
        <f>IF($B247="","",IFERROR(INDEX('Viviendas'!$A$2:$A$61,MATCH($B247,'Viviendas'!$B$2:$B$61,0)),""))</f>
        <v/>
      </c>
      <c r="D247" s="21">
        <f>IF($B247="","",IFERROR(INDEX('Viviendas'!$C$2:$C$61,MATCH($B247,'Viviendas'!$B$2:$B$61,0)),""))</f>
        <v/>
      </c>
      <c r="E247" s="22">
        <f>IF($B247="","",IFERROR(INDEX('Viviendas'!$D$2:$D$61,MATCH($B247,'Viviendas'!$B$2:$B$61,0)),0))</f>
        <v/>
      </c>
      <c r="F247" s="23" t="n"/>
      <c r="G247" s="24" t="n"/>
      <c r="H247" s="25" t="n"/>
      <c r="I247" s="22">
        <f>IF($B247="","",N($E247)-N($F247))</f>
        <v/>
      </c>
      <c r="J247" s="20" t="n"/>
    </row>
    <row r="248" ht="20" customHeight="1">
      <c r="A248" s="19" t="n"/>
      <c r="B248" s="20" t="n"/>
      <c r="C248" s="21">
        <f>IF($B248="","",IFERROR(INDEX('Viviendas'!$A$2:$A$61,MATCH($B248,'Viviendas'!$B$2:$B$61,0)),""))</f>
        <v/>
      </c>
      <c r="D248" s="21">
        <f>IF($B248="","",IFERROR(INDEX('Viviendas'!$C$2:$C$61,MATCH($B248,'Viviendas'!$B$2:$B$61,0)),""))</f>
        <v/>
      </c>
      <c r="E248" s="22">
        <f>IF($B248="","",IFERROR(INDEX('Viviendas'!$D$2:$D$61,MATCH($B248,'Viviendas'!$B$2:$B$61,0)),0))</f>
        <v/>
      </c>
      <c r="F248" s="23" t="n"/>
      <c r="G248" s="24" t="n"/>
      <c r="H248" s="25" t="n"/>
      <c r="I248" s="22">
        <f>IF($B248="","",N($E248)-N($F248))</f>
        <v/>
      </c>
      <c r="J248" s="20" t="n"/>
    </row>
    <row r="249" ht="20" customHeight="1">
      <c r="A249" s="19" t="n"/>
      <c r="B249" s="20" t="n"/>
      <c r="C249" s="21">
        <f>IF($B249="","",IFERROR(INDEX('Viviendas'!$A$2:$A$61,MATCH($B249,'Viviendas'!$B$2:$B$61,0)),""))</f>
        <v/>
      </c>
      <c r="D249" s="21">
        <f>IF($B249="","",IFERROR(INDEX('Viviendas'!$C$2:$C$61,MATCH($B249,'Viviendas'!$B$2:$B$61,0)),""))</f>
        <v/>
      </c>
      <c r="E249" s="22">
        <f>IF($B249="","",IFERROR(INDEX('Viviendas'!$D$2:$D$61,MATCH($B249,'Viviendas'!$B$2:$B$61,0)),0))</f>
        <v/>
      </c>
      <c r="F249" s="23" t="n"/>
      <c r="G249" s="24" t="n"/>
      <c r="H249" s="25" t="n"/>
      <c r="I249" s="22">
        <f>IF($B249="","",N($E249)-N($F249))</f>
        <v/>
      </c>
      <c r="J249" s="20" t="n"/>
    </row>
    <row r="250" ht="20" customHeight="1">
      <c r="A250" s="19" t="n"/>
      <c r="B250" s="20" t="n"/>
      <c r="C250" s="21">
        <f>IF($B250="","",IFERROR(INDEX('Viviendas'!$A$2:$A$61,MATCH($B250,'Viviendas'!$B$2:$B$61,0)),""))</f>
        <v/>
      </c>
      <c r="D250" s="21">
        <f>IF($B250="","",IFERROR(INDEX('Viviendas'!$C$2:$C$61,MATCH($B250,'Viviendas'!$B$2:$B$61,0)),""))</f>
        <v/>
      </c>
      <c r="E250" s="22">
        <f>IF($B250="","",IFERROR(INDEX('Viviendas'!$D$2:$D$61,MATCH($B250,'Viviendas'!$B$2:$B$61,0)),0))</f>
        <v/>
      </c>
      <c r="F250" s="23" t="n"/>
      <c r="G250" s="24" t="n"/>
      <c r="H250" s="25" t="n"/>
      <c r="I250" s="22">
        <f>IF($B250="","",N($E250)-N($F250))</f>
        <v/>
      </c>
      <c r="J250" s="20" t="n"/>
    </row>
    <row r="251" ht="20" customHeight="1">
      <c r="A251" s="19" t="n"/>
      <c r="B251" s="20" t="n"/>
      <c r="C251" s="21">
        <f>IF($B251="","",IFERROR(INDEX('Viviendas'!$A$2:$A$61,MATCH($B251,'Viviendas'!$B$2:$B$61,0)),""))</f>
        <v/>
      </c>
      <c r="D251" s="21">
        <f>IF($B251="","",IFERROR(INDEX('Viviendas'!$C$2:$C$61,MATCH($B251,'Viviendas'!$B$2:$B$61,0)),""))</f>
        <v/>
      </c>
      <c r="E251" s="22">
        <f>IF($B251="","",IFERROR(INDEX('Viviendas'!$D$2:$D$61,MATCH($B251,'Viviendas'!$B$2:$B$61,0)),0))</f>
        <v/>
      </c>
      <c r="F251" s="23" t="n"/>
      <c r="G251" s="24" t="n"/>
      <c r="H251" s="25" t="n"/>
      <c r="I251" s="22">
        <f>IF($B251="","",N($E251)-N($F251))</f>
        <v/>
      </c>
      <c r="J251" s="20" t="n"/>
    </row>
    <row r="252" ht="20" customHeight="1">
      <c r="A252" s="19" t="n"/>
      <c r="B252" s="20" t="n"/>
      <c r="C252" s="21">
        <f>IF($B252="","",IFERROR(INDEX('Viviendas'!$A$2:$A$61,MATCH($B252,'Viviendas'!$B$2:$B$61,0)),""))</f>
        <v/>
      </c>
      <c r="D252" s="21">
        <f>IF($B252="","",IFERROR(INDEX('Viviendas'!$C$2:$C$61,MATCH($B252,'Viviendas'!$B$2:$B$61,0)),""))</f>
        <v/>
      </c>
      <c r="E252" s="22">
        <f>IF($B252="","",IFERROR(INDEX('Viviendas'!$D$2:$D$61,MATCH($B252,'Viviendas'!$B$2:$B$61,0)),0))</f>
        <v/>
      </c>
      <c r="F252" s="23" t="n"/>
      <c r="G252" s="24" t="n"/>
      <c r="H252" s="25" t="n"/>
      <c r="I252" s="22">
        <f>IF($B252="","",N($E252)-N($F252))</f>
        <v/>
      </c>
      <c r="J252" s="20" t="n"/>
    </row>
    <row r="253" ht="20" customHeight="1">
      <c r="A253" s="19" t="n"/>
      <c r="B253" s="20" t="n"/>
      <c r="C253" s="21">
        <f>IF($B253="","",IFERROR(INDEX('Viviendas'!$A$2:$A$61,MATCH($B253,'Viviendas'!$B$2:$B$61,0)),""))</f>
        <v/>
      </c>
      <c r="D253" s="21">
        <f>IF($B253="","",IFERROR(INDEX('Viviendas'!$C$2:$C$61,MATCH($B253,'Viviendas'!$B$2:$B$61,0)),""))</f>
        <v/>
      </c>
      <c r="E253" s="22">
        <f>IF($B253="","",IFERROR(INDEX('Viviendas'!$D$2:$D$61,MATCH($B253,'Viviendas'!$B$2:$B$61,0)),0))</f>
        <v/>
      </c>
      <c r="F253" s="23" t="n"/>
      <c r="G253" s="24" t="n"/>
      <c r="H253" s="25" t="n"/>
      <c r="I253" s="22">
        <f>IF($B253="","",N($E253)-N($F253))</f>
        <v/>
      </c>
      <c r="J253" s="20" t="n"/>
    </row>
    <row r="254" ht="20" customHeight="1">
      <c r="A254" s="19" t="n"/>
      <c r="B254" s="20" t="n"/>
      <c r="C254" s="21">
        <f>IF($B254="","",IFERROR(INDEX('Viviendas'!$A$2:$A$61,MATCH($B254,'Viviendas'!$B$2:$B$61,0)),""))</f>
        <v/>
      </c>
      <c r="D254" s="21">
        <f>IF($B254="","",IFERROR(INDEX('Viviendas'!$C$2:$C$61,MATCH($B254,'Viviendas'!$B$2:$B$61,0)),""))</f>
        <v/>
      </c>
      <c r="E254" s="22">
        <f>IF($B254="","",IFERROR(INDEX('Viviendas'!$D$2:$D$61,MATCH($B254,'Viviendas'!$B$2:$B$61,0)),0))</f>
        <v/>
      </c>
      <c r="F254" s="23" t="n"/>
      <c r="G254" s="24" t="n"/>
      <c r="H254" s="25" t="n"/>
      <c r="I254" s="22">
        <f>IF($B254="","",N($E254)-N($F254))</f>
        <v/>
      </c>
      <c r="J254" s="20" t="n"/>
    </row>
    <row r="255" ht="20" customHeight="1">
      <c r="A255" s="19" t="n"/>
      <c r="B255" s="20" t="n"/>
      <c r="C255" s="21">
        <f>IF($B255="","",IFERROR(INDEX('Viviendas'!$A$2:$A$61,MATCH($B255,'Viviendas'!$B$2:$B$61,0)),""))</f>
        <v/>
      </c>
      <c r="D255" s="21">
        <f>IF($B255="","",IFERROR(INDEX('Viviendas'!$C$2:$C$61,MATCH($B255,'Viviendas'!$B$2:$B$61,0)),""))</f>
        <v/>
      </c>
      <c r="E255" s="22">
        <f>IF($B255="","",IFERROR(INDEX('Viviendas'!$D$2:$D$61,MATCH($B255,'Viviendas'!$B$2:$B$61,0)),0))</f>
        <v/>
      </c>
      <c r="F255" s="23" t="n"/>
      <c r="G255" s="24" t="n"/>
      <c r="H255" s="25" t="n"/>
      <c r="I255" s="22">
        <f>IF($B255="","",N($E255)-N($F255))</f>
        <v/>
      </c>
      <c r="J255" s="20" t="n"/>
    </row>
    <row r="256" ht="20" customHeight="1">
      <c r="A256" s="19" t="n"/>
      <c r="B256" s="20" t="n"/>
      <c r="C256" s="21">
        <f>IF($B256="","",IFERROR(INDEX('Viviendas'!$A$2:$A$61,MATCH($B256,'Viviendas'!$B$2:$B$61,0)),""))</f>
        <v/>
      </c>
      <c r="D256" s="21">
        <f>IF($B256="","",IFERROR(INDEX('Viviendas'!$C$2:$C$61,MATCH($B256,'Viviendas'!$B$2:$B$61,0)),""))</f>
        <v/>
      </c>
      <c r="E256" s="22">
        <f>IF($B256="","",IFERROR(INDEX('Viviendas'!$D$2:$D$61,MATCH($B256,'Viviendas'!$B$2:$B$61,0)),0))</f>
        <v/>
      </c>
      <c r="F256" s="23" t="n"/>
      <c r="G256" s="24" t="n"/>
      <c r="H256" s="25" t="n"/>
      <c r="I256" s="22">
        <f>IF($B256="","",N($E256)-N($F256))</f>
        <v/>
      </c>
      <c r="J256" s="20" t="n"/>
    </row>
    <row r="257" ht="20" customHeight="1">
      <c r="A257" s="19" t="n"/>
      <c r="B257" s="20" t="n"/>
      <c r="C257" s="21">
        <f>IF($B257="","",IFERROR(INDEX('Viviendas'!$A$2:$A$61,MATCH($B257,'Viviendas'!$B$2:$B$61,0)),""))</f>
        <v/>
      </c>
      <c r="D257" s="21">
        <f>IF($B257="","",IFERROR(INDEX('Viviendas'!$C$2:$C$61,MATCH($B257,'Viviendas'!$B$2:$B$61,0)),""))</f>
        <v/>
      </c>
      <c r="E257" s="22">
        <f>IF($B257="","",IFERROR(INDEX('Viviendas'!$D$2:$D$61,MATCH($B257,'Viviendas'!$B$2:$B$61,0)),0))</f>
        <v/>
      </c>
      <c r="F257" s="23" t="n"/>
      <c r="G257" s="24" t="n"/>
      <c r="H257" s="25" t="n"/>
      <c r="I257" s="22">
        <f>IF($B257="","",N($E257)-N($F257))</f>
        <v/>
      </c>
      <c r="J257" s="20" t="n"/>
    </row>
    <row r="258" ht="20" customHeight="1">
      <c r="A258" s="19" t="n"/>
      <c r="B258" s="20" t="n"/>
      <c r="C258" s="21">
        <f>IF($B258="","",IFERROR(INDEX('Viviendas'!$A$2:$A$61,MATCH($B258,'Viviendas'!$B$2:$B$61,0)),""))</f>
        <v/>
      </c>
      <c r="D258" s="21">
        <f>IF($B258="","",IFERROR(INDEX('Viviendas'!$C$2:$C$61,MATCH($B258,'Viviendas'!$B$2:$B$61,0)),""))</f>
        <v/>
      </c>
      <c r="E258" s="22">
        <f>IF($B258="","",IFERROR(INDEX('Viviendas'!$D$2:$D$61,MATCH($B258,'Viviendas'!$B$2:$B$61,0)),0))</f>
        <v/>
      </c>
      <c r="F258" s="23" t="n"/>
      <c r="G258" s="24" t="n"/>
      <c r="H258" s="25" t="n"/>
      <c r="I258" s="22">
        <f>IF($B258="","",N($E258)-N($F258))</f>
        <v/>
      </c>
      <c r="J258" s="20" t="n"/>
    </row>
    <row r="259" ht="20" customHeight="1">
      <c r="A259" s="19" t="n"/>
      <c r="B259" s="20" t="n"/>
      <c r="C259" s="21">
        <f>IF($B259="","",IFERROR(INDEX('Viviendas'!$A$2:$A$61,MATCH($B259,'Viviendas'!$B$2:$B$61,0)),""))</f>
        <v/>
      </c>
      <c r="D259" s="21">
        <f>IF($B259="","",IFERROR(INDEX('Viviendas'!$C$2:$C$61,MATCH($B259,'Viviendas'!$B$2:$B$61,0)),""))</f>
        <v/>
      </c>
      <c r="E259" s="22">
        <f>IF($B259="","",IFERROR(INDEX('Viviendas'!$D$2:$D$61,MATCH($B259,'Viviendas'!$B$2:$B$61,0)),0))</f>
        <v/>
      </c>
      <c r="F259" s="23" t="n"/>
      <c r="G259" s="24" t="n"/>
      <c r="H259" s="25" t="n"/>
      <c r="I259" s="22">
        <f>IF($B259="","",N($E259)-N($F259))</f>
        <v/>
      </c>
      <c r="J259" s="20" t="n"/>
    </row>
    <row r="260" ht="20" customHeight="1">
      <c r="A260" s="19" t="n"/>
      <c r="B260" s="20" t="n"/>
      <c r="C260" s="21">
        <f>IF($B260="","",IFERROR(INDEX('Viviendas'!$A$2:$A$61,MATCH($B260,'Viviendas'!$B$2:$B$61,0)),""))</f>
        <v/>
      </c>
      <c r="D260" s="21">
        <f>IF($B260="","",IFERROR(INDEX('Viviendas'!$C$2:$C$61,MATCH($B260,'Viviendas'!$B$2:$B$61,0)),""))</f>
        <v/>
      </c>
      <c r="E260" s="22">
        <f>IF($B260="","",IFERROR(INDEX('Viviendas'!$D$2:$D$61,MATCH($B260,'Viviendas'!$B$2:$B$61,0)),0))</f>
        <v/>
      </c>
      <c r="F260" s="23" t="n"/>
      <c r="G260" s="24" t="n"/>
      <c r="H260" s="25" t="n"/>
      <c r="I260" s="22">
        <f>IF($B260="","",N($E260)-N($F260))</f>
        <v/>
      </c>
      <c r="J260" s="20" t="n"/>
    </row>
    <row r="261" ht="20" customHeight="1">
      <c r="A261" s="19" t="n"/>
      <c r="B261" s="20" t="n"/>
      <c r="C261" s="21">
        <f>IF($B261="","",IFERROR(INDEX('Viviendas'!$A$2:$A$61,MATCH($B261,'Viviendas'!$B$2:$B$61,0)),""))</f>
        <v/>
      </c>
      <c r="D261" s="21">
        <f>IF($B261="","",IFERROR(INDEX('Viviendas'!$C$2:$C$61,MATCH($B261,'Viviendas'!$B$2:$B$61,0)),""))</f>
        <v/>
      </c>
      <c r="E261" s="22">
        <f>IF($B261="","",IFERROR(INDEX('Viviendas'!$D$2:$D$61,MATCH($B261,'Viviendas'!$B$2:$B$61,0)),0))</f>
        <v/>
      </c>
      <c r="F261" s="23" t="n"/>
      <c r="G261" s="24" t="n"/>
      <c r="H261" s="25" t="n"/>
      <c r="I261" s="22">
        <f>IF($B261="","",N($E261)-N($F261))</f>
        <v/>
      </c>
      <c r="J261" s="20" t="n"/>
    </row>
    <row r="262" ht="20" customHeight="1">
      <c r="A262" s="19" t="n"/>
      <c r="B262" s="20" t="n"/>
      <c r="C262" s="21">
        <f>IF($B262="","",IFERROR(INDEX('Viviendas'!$A$2:$A$61,MATCH($B262,'Viviendas'!$B$2:$B$61,0)),""))</f>
        <v/>
      </c>
      <c r="D262" s="21">
        <f>IF($B262="","",IFERROR(INDEX('Viviendas'!$C$2:$C$61,MATCH($B262,'Viviendas'!$B$2:$B$61,0)),""))</f>
        <v/>
      </c>
      <c r="E262" s="22">
        <f>IF($B262="","",IFERROR(INDEX('Viviendas'!$D$2:$D$61,MATCH($B262,'Viviendas'!$B$2:$B$61,0)),0))</f>
        <v/>
      </c>
      <c r="F262" s="23" t="n"/>
      <c r="G262" s="24" t="n"/>
      <c r="H262" s="25" t="n"/>
      <c r="I262" s="22">
        <f>IF($B262="","",N($E262)-N($F262))</f>
        <v/>
      </c>
      <c r="J262" s="20" t="n"/>
    </row>
    <row r="263" ht="20" customHeight="1">
      <c r="A263" s="19" t="n"/>
      <c r="B263" s="20" t="n"/>
      <c r="C263" s="21">
        <f>IF($B263="","",IFERROR(INDEX('Viviendas'!$A$2:$A$61,MATCH($B263,'Viviendas'!$B$2:$B$61,0)),""))</f>
        <v/>
      </c>
      <c r="D263" s="21">
        <f>IF($B263="","",IFERROR(INDEX('Viviendas'!$C$2:$C$61,MATCH($B263,'Viviendas'!$B$2:$B$61,0)),""))</f>
        <v/>
      </c>
      <c r="E263" s="22">
        <f>IF($B263="","",IFERROR(INDEX('Viviendas'!$D$2:$D$61,MATCH($B263,'Viviendas'!$B$2:$B$61,0)),0))</f>
        <v/>
      </c>
      <c r="F263" s="23" t="n"/>
      <c r="G263" s="24" t="n"/>
      <c r="H263" s="25" t="n"/>
      <c r="I263" s="22">
        <f>IF($B263="","",N($E263)-N($F263))</f>
        <v/>
      </c>
      <c r="J263" s="20" t="n"/>
    </row>
    <row r="264" ht="20" customHeight="1">
      <c r="A264" s="19" t="n"/>
      <c r="B264" s="20" t="n"/>
      <c r="C264" s="21">
        <f>IF($B264="","",IFERROR(INDEX('Viviendas'!$A$2:$A$61,MATCH($B264,'Viviendas'!$B$2:$B$61,0)),""))</f>
        <v/>
      </c>
      <c r="D264" s="21">
        <f>IF($B264="","",IFERROR(INDEX('Viviendas'!$C$2:$C$61,MATCH($B264,'Viviendas'!$B$2:$B$61,0)),""))</f>
        <v/>
      </c>
      <c r="E264" s="22">
        <f>IF($B264="","",IFERROR(INDEX('Viviendas'!$D$2:$D$61,MATCH($B264,'Viviendas'!$B$2:$B$61,0)),0))</f>
        <v/>
      </c>
      <c r="F264" s="23" t="n"/>
      <c r="G264" s="24" t="n"/>
      <c r="H264" s="25" t="n"/>
      <c r="I264" s="22">
        <f>IF($B264="","",N($E264)-N($F264))</f>
        <v/>
      </c>
      <c r="J264" s="20" t="n"/>
    </row>
    <row r="265" ht="20" customHeight="1">
      <c r="A265" s="19" t="n"/>
      <c r="B265" s="20" t="n"/>
      <c r="C265" s="21">
        <f>IF($B265="","",IFERROR(INDEX('Viviendas'!$A$2:$A$61,MATCH($B265,'Viviendas'!$B$2:$B$61,0)),""))</f>
        <v/>
      </c>
      <c r="D265" s="21">
        <f>IF($B265="","",IFERROR(INDEX('Viviendas'!$C$2:$C$61,MATCH($B265,'Viviendas'!$B$2:$B$61,0)),""))</f>
        <v/>
      </c>
      <c r="E265" s="22">
        <f>IF($B265="","",IFERROR(INDEX('Viviendas'!$D$2:$D$61,MATCH($B265,'Viviendas'!$B$2:$B$61,0)),0))</f>
        <v/>
      </c>
      <c r="F265" s="23" t="n"/>
      <c r="G265" s="24" t="n"/>
      <c r="H265" s="25" t="n"/>
      <c r="I265" s="22">
        <f>IF($B265="","",N($E265)-N($F265))</f>
        <v/>
      </c>
      <c r="J265" s="20" t="n"/>
    </row>
    <row r="266" ht="20" customHeight="1">
      <c r="A266" s="19" t="n"/>
      <c r="B266" s="20" t="n"/>
      <c r="C266" s="21">
        <f>IF($B266="","",IFERROR(INDEX('Viviendas'!$A$2:$A$61,MATCH($B266,'Viviendas'!$B$2:$B$61,0)),""))</f>
        <v/>
      </c>
      <c r="D266" s="21">
        <f>IF($B266="","",IFERROR(INDEX('Viviendas'!$C$2:$C$61,MATCH($B266,'Viviendas'!$B$2:$B$61,0)),""))</f>
        <v/>
      </c>
      <c r="E266" s="22">
        <f>IF($B266="","",IFERROR(INDEX('Viviendas'!$D$2:$D$61,MATCH($B266,'Viviendas'!$B$2:$B$61,0)),0))</f>
        <v/>
      </c>
      <c r="F266" s="23" t="n"/>
      <c r="G266" s="24" t="n"/>
      <c r="H266" s="25" t="n"/>
      <c r="I266" s="22">
        <f>IF($B266="","",N($E266)-N($F266))</f>
        <v/>
      </c>
      <c r="J266" s="20" t="n"/>
    </row>
    <row r="267" ht="20" customHeight="1">
      <c r="A267" s="19" t="n"/>
      <c r="B267" s="20" t="n"/>
      <c r="C267" s="21">
        <f>IF($B267="","",IFERROR(INDEX('Viviendas'!$A$2:$A$61,MATCH($B267,'Viviendas'!$B$2:$B$61,0)),""))</f>
        <v/>
      </c>
      <c r="D267" s="21">
        <f>IF($B267="","",IFERROR(INDEX('Viviendas'!$C$2:$C$61,MATCH($B267,'Viviendas'!$B$2:$B$61,0)),""))</f>
        <v/>
      </c>
      <c r="E267" s="22">
        <f>IF($B267="","",IFERROR(INDEX('Viviendas'!$D$2:$D$61,MATCH($B267,'Viviendas'!$B$2:$B$61,0)),0))</f>
        <v/>
      </c>
      <c r="F267" s="23" t="n"/>
      <c r="G267" s="24" t="n"/>
      <c r="H267" s="25" t="n"/>
      <c r="I267" s="22">
        <f>IF($B267="","",N($E267)-N($F267))</f>
        <v/>
      </c>
      <c r="J267" s="20" t="n"/>
    </row>
    <row r="268" ht="20" customHeight="1">
      <c r="A268" s="19" t="n"/>
      <c r="B268" s="20" t="n"/>
      <c r="C268" s="21">
        <f>IF($B268="","",IFERROR(INDEX('Viviendas'!$A$2:$A$61,MATCH($B268,'Viviendas'!$B$2:$B$61,0)),""))</f>
        <v/>
      </c>
      <c r="D268" s="21">
        <f>IF($B268="","",IFERROR(INDEX('Viviendas'!$C$2:$C$61,MATCH($B268,'Viviendas'!$B$2:$B$61,0)),""))</f>
        <v/>
      </c>
      <c r="E268" s="22">
        <f>IF($B268="","",IFERROR(INDEX('Viviendas'!$D$2:$D$61,MATCH($B268,'Viviendas'!$B$2:$B$61,0)),0))</f>
        <v/>
      </c>
      <c r="F268" s="23" t="n"/>
      <c r="G268" s="24" t="n"/>
      <c r="H268" s="25" t="n"/>
      <c r="I268" s="22">
        <f>IF($B268="","",N($E268)-N($F268))</f>
        <v/>
      </c>
      <c r="J268" s="20" t="n"/>
    </row>
    <row r="269" ht="20" customHeight="1">
      <c r="A269" s="19" t="n"/>
      <c r="B269" s="20" t="n"/>
      <c r="C269" s="21">
        <f>IF($B269="","",IFERROR(INDEX('Viviendas'!$A$2:$A$61,MATCH($B269,'Viviendas'!$B$2:$B$61,0)),""))</f>
        <v/>
      </c>
      <c r="D269" s="21">
        <f>IF($B269="","",IFERROR(INDEX('Viviendas'!$C$2:$C$61,MATCH($B269,'Viviendas'!$B$2:$B$61,0)),""))</f>
        <v/>
      </c>
      <c r="E269" s="22">
        <f>IF($B269="","",IFERROR(INDEX('Viviendas'!$D$2:$D$61,MATCH($B269,'Viviendas'!$B$2:$B$61,0)),0))</f>
        <v/>
      </c>
      <c r="F269" s="23" t="n"/>
      <c r="G269" s="24" t="n"/>
      <c r="H269" s="25" t="n"/>
      <c r="I269" s="22">
        <f>IF($B269="","",N($E269)-N($F269))</f>
        <v/>
      </c>
      <c r="J269" s="20" t="n"/>
    </row>
    <row r="270" ht="20" customHeight="1">
      <c r="A270" s="19" t="n"/>
      <c r="B270" s="20" t="n"/>
      <c r="C270" s="21">
        <f>IF($B270="","",IFERROR(INDEX('Viviendas'!$A$2:$A$61,MATCH($B270,'Viviendas'!$B$2:$B$61,0)),""))</f>
        <v/>
      </c>
      <c r="D270" s="21">
        <f>IF($B270="","",IFERROR(INDEX('Viviendas'!$C$2:$C$61,MATCH($B270,'Viviendas'!$B$2:$B$61,0)),""))</f>
        <v/>
      </c>
      <c r="E270" s="22">
        <f>IF($B270="","",IFERROR(INDEX('Viviendas'!$D$2:$D$61,MATCH($B270,'Viviendas'!$B$2:$B$61,0)),0))</f>
        <v/>
      </c>
      <c r="F270" s="23" t="n"/>
      <c r="G270" s="24" t="n"/>
      <c r="H270" s="25" t="n"/>
      <c r="I270" s="22">
        <f>IF($B270="","",N($E270)-N($F270))</f>
        <v/>
      </c>
      <c r="J270" s="20" t="n"/>
    </row>
    <row r="271" ht="20" customHeight="1">
      <c r="A271" s="19" t="n"/>
      <c r="B271" s="20" t="n"/>
      <c r="C271" s="21">
        <f>IF($B271="","",IFERROR(INDEX('Viviendas'!$A$2:$A$61,MATCH($B271,'Viviendas'!$B$2:$B$61,0)),""))</f>
        <v/>
      </c>
      <c r="D271" s="21">
        <f>IF($B271="","",IFERROR(INDEX('Viviendas'!$C$2:$C$61,MATCH($B271,'Viviendas'!$B$2:$B$61,0)),""))</f>
        <v/>
      </c>
      <c r="E271" s="22">
        <f>IF($B271="","",IFERROR(INDEX('Viviendas'!$D$2:$D$61,MATCH($B271,'Viviendas'!$B$2:$B$61,0)),0))</f>
        <v/>
      </c>
      <c r="F271" s="23" t="n"/>
      <c r="G271" s="24" t="n"/>
      <c r="H271" s="25" t="n"/>
      <c r="I271" s="22">
        <f>IF($B271="","",N($E271)-N($F271))</f>
        <v/>
      </c>
      <c r="J271" s="20" t="n"/>
    </row>
    <row r="272" ht="20" customHeight="1">
      <c r="A272" s="19" t="n"/>
      <c r="B272" s="20" t="n"/>
      <c r="C272" s="21">
        <f>IF($B272="","",IFERROR(INDEX('Viviendas'!$A$2:$A$61,MATCH($B272,'Viviendas'!$B$2:$B$61,0)),""))</f>
        <v/>
      </c>
      <c r="D272" s="21">
        <f>IF($B272="","",IFERROR(INDEX('Viviendas'!$C$2:$C$61,MATCH($B272,'Viviendas'!$B$2:$B$61,0)),""))</f>
        <v/>
      </c>
      <c r="E272" s="22">
        <f>IF($B272="","",IFERROR(INDEX('Viviendas'!$D$2:$D$61,MATCH($B272,'Viviendas'!$B$2:$B$61,0)),0))</f>
        <v/>
      </c>
      <c r="F272" s="23" t="n"/>
      <c r="G272" s="24" t="n"/>
      <c r="H272" s="25" t="n"/>
      <c r="I272" s="22">
        <f>IF($B272="","",N($E272)-N($F272))</f>
        <v/>
      </c>
      <c r="J272" s="20" t="n"/>
    </row>
    <row r="273" ht="20" customHeight="1">
      <c r="A273" s="19" t="n"/>
      <c r="B273" s="20" t="n"/>
      <c r="C273" s="21">
        <f>IF($B273="","",IFERROR(INDEX('Viviendas'!$A$2:$A$61,MATCH($B273,'Viviendas'!$B$2:$B$61,0)),""))</f>
        <v/>
      </c>
      <c r="D273" s="21">
        <f>IF($B273="","",IFERROR(INDEX('Viviendas'!$C$2:$C$61,MATCH($B273,'Viviendas'!$B$2:$B$61,0)),""))</f>
        <v/>
      </c>
      <c r="E273" s="22">
        <f>IF($B273="","",IFERROR(INDEX('Viviendas'!$D$2:$D$61,MATCH($B273,'Viviendas'!$B$2:$B$61,0)),0))</f>
        <v/>
      </c>
      <c r="F273" s="23" t="n"/>
      <c r="G273" s="24" t="n"/>
      <c r="H273" s="25" t="n"/>
      <c r="I273" s="22">
        <f>IF($B273="","",N($E273)-N($F273))</f>
        <v/>
      </c>
      <c r="J273" s="20" t="n"/>
    </row>
    <row r="274" ht="20" customHeight="1">
      <c r="A274" s="19" t="n"/>
      <c r="B274" s="20" t="n"/>
      <c r="C274" s="21">
        <f>IF($B274="","",IFERROR(INDEX('Viviendas'!$A$2:$A$61,MATCH($B274,'Viviendas'!$B$2:$B$61,0)),""))</f>
        <v/>
      </c>
      <c r="D274" s="21">
        <f>IF($B274="","",IFERROR(INDEX('Viviendas'!$C$2:$C$61,MATCH($B274,'Viviendas'!$B$2:$B$61,0)),""))</f>
        <v/>
      </c>
      <c r="E274" s="22">
        <f>IF($B274="","",IFERROR(INDEX('Viviendas'!$D$2:$D$61,MATCH($B274,'Viviendas'!$B$2:$B$61,0)),0))</f>
        <v/>
      </c>
      <c r="F274" s="23" t="n"/>
      <c r="G274" s="24" t="n"/>
      <c r="H274" s="25" t="n"/>
      <c r="I274" s="22">
        <f>IF($B274="","",N($E274)-N($F274))</f>
        <v/>
      </c>
      <c r="J274" s="20" t="n"/>
    </row>
    <row r="275" ht="20" customHeight="1">
      <c r="A275" s="19" t="n"/>
      <c r="B275" s="20" t="n"/>
      <c r="C275" s="21">
        <f>IF($B275="","",IFERROR(INDEX('Viviendas'!$A$2:$A$61,MATCH($B275,'Viviendas'!$B$2:$B$61,0)),""))</f>
        <v/>
      </c>
      <c r="D275" s="21">
        <f>IF($B275="","",IFERROR(INDEX('Viviendas'!$C$2:$C$61,MATCH($B275,'Viviendas'!$B$2:$B$61,0)),""))</f>
        <v/>
      </c>
      <c r="E275" s="22">
        <f>IF($B275="","",IFERROR(INDEX('Viviendas'!$D$2:$D$61,MATCH($B275,'Viviendas'!$B$2:$B$61,0)),0))</f>
        <v/>
      </c>
      <c r="F275" s="23" t="n"/>
      <c r="G275" s="24" t="n"/>
      <c r="H275" s="25" t="n"/>
      <c r="I275" s="22">
        <f>IF($B275="","",N($E275)-N($F275))</f>
        <v/>
      </c>
      <c r="J275" s="20" t="n"/>
    </row>
    <row r="276" ht="20" customHeight="1">
      <c r="A276" s="19" t="n"/>
      <c r="B276" s="20" t="n"/>
      <c r="C276" s="21">
        <f>IF($B276="","",IFERROR(INDEX('Viviendas'!$A$2:$A$61,MATCH($B276,'Viviendas'!$B$2:$B$61,0)),""))</f>
        <v/>
      </c>
      <c r="D276" s="21">
        <f>IF($B276="","",IFERROR(INDEX('Viviendas'!$C$2:$C$61,MATCH($B276,'Viviendas'!$B$2:$B$61,0)),""))</f>
        <v/>
      </c>
      <c r="E276" s="22">
        <f>IF($B276="","",IFERROR(INDEX('Viviendas'!$D$2:$D$61,MATCH($B276,'Viviendas'!$B$2:$B$61,0)),0))</f>
        <v/>
      </c>
      <c r="F276" s="23" t="n"/>
      <c r="G276" s="24" t="n"/>
      <c r="H276" s="25" t="n"/>
      <c r="I276" s="22">
        <f>IF($B276="","",N($E276)-N($F276))</f>
        <v/>
      </c>
      <c r="J276" s="20" t="n"/>
    </row>
    <row r="277" ht="20" customHeight="1">
      <c r="A277" s="19" t="n"/>
      <c r="B277" s="20" t="n"/>
      <c r="C277" s="21">
        <f>IF($B277="","",IFERROR(INDEX('Viviendas'!$A$2:$A$61,MATCH($B277,'Viviendas'!$B$2:$B$61,0)),""))</f>
        <v/>
      </c>
      <c r="D277" s="21">
        <f>IF($B277="","",IFERROR(INDEX('Viviendas'!$C$2:$C$61,MATCH($B277,'Viviendas'!$B$2:$B$61,0)),""))</f>
        <v/>
      </c>
      <c r="E277" s="22">
        <f>IF($B277="","",IFERROR(INDEX('Viviendas'!$D$2:$D$61,MATCH($B277,'Viviendas'!$B$2:$B$61,0)),0))</f>
        <v/>
      </c>
      <c r="F277" s="23" t="n"/>
      <c r="G277" s="24" t="n"/>
      <c r="H277" s="25" t="n"/>
      <c r="I277" s="22">
        <f>IF($B277="","",N($E277)-N($F277))</f>
        <v/>
      </c>
      <c r="J277" s="20" t="n"/>
    </row>
    <row r="278" ht="20" customHeight="1">
      <c r="A278" s="19" t="n"/>
      <c r="B278" s="20" t="n"/>
      <c r="C278" s="21">
        <f>IF($B278="","",IFERROR(INDEX('Viviendas'!$A$2:$A$61,MATCH($B278,'Viviendas'!$B$2:$B$61,0)),""))</f>
        <v/>
      </c>
      <c r="D278" s="21">
        <f>IF($B278="","",IFERROR(INDEX('Viviendas'!$C$2:$C$61,MATCH($B278,'Viviendas'!$B$2:$B$61,0)),""))</f>
        <v/>
      </c>
      <c r="E278" s="22">
        <f>IF($B278="","",IFERROR(INDEX('Viviendas'!$D$2:$D$61,MATCH($B278,'Viviendas'!$B$2:$B$61,0)),0))</f>
        <v/>
      </c>
      <c r="F278" s="23" t="n"/>
      <c r="G278" s="24" t="n"/>
      <c r="H278" s="25" t="n"/>
      <c r="I278" s="22">
        <f>IF($B278="","",N($E278)-N($F278))</f>
        <v/>
      </c>
      <c r="J278" s="20" t="n"/>
    </row>
    <row r="279" ht="20" customHeight="1">
      <c r="A279" s="19" t="n"/>
      <c r="B279" s="20" t="n"/>
      <c r="C279" s="21">
        <f>IF($B279="","",IFERROR(INDEX('Viviendas'!$A$2:$A$61,MATCH($B279,'Viviendas'!$B$2:$B$61,0)),""))</f>
        <v/>
      </c>
      <c r="D279" s="21">
        <f>IF($B279="","",IFERROR(INDEX('Viviendas'!$C$2:$C$61,MATCH($B279,'Viviendas'!$B$2:$B$61,0)),""))</f>
        <v/>
      </c>
      <c r="E279" s="22">
        <f>IF($B279="","",IFERROR(INDEX('Viviendas'!$D$2:$D$61,MATCH($B279,'Viviendas'!$B$2:$B$61,0)),0))</f>
        <v/>
      </c>
      <c r="F279" s="23" t="n"/>
      <c r="G279" s="24" t="n"/>
      <c r="H279" s="25" t="n"/>
      <c r="I279" s="22">
        <f>IF($B279="","",N($E279)-N($F279))</f>
        <v/>
      </c>
      <c r="J279" s="20" t="n"/>
    </row>
    <row r="280" ht="20" customHeight="1">
      <c r="A280" s="19" t="n"/>
      <c r="B280" s="20" t="n"/>
      <c r="C280" s="21">
        <f>IF($B280="","",IFERROR(INDEX('Viviendas'!$A$2:$A$61,MATCH($B280,'Viviendas'!$B$2:$B$61,0)),""))</f>
        <v/>
      </c>
      <c r="D280" s="21">
        <f>IF($B280="","",IFERROR(INDEX('Viviendas'!$C$2:$C$61,MATCH($B280,'Viviendas'!$B$2:$B$61,0)),""))</f>
        <v/>
      </c>
      <c r="E280" s="22">
        <f>IF($B280="","",IFERROR(INDEX('Viviendas'!$D$2:$D$61,MATCH($B280,'Viviendas'!$B$2:$B$61,0)),0))</f>
        <v/>
      </c>
      <c r="F280" s="23" t="n"/>
      <c r="G280" s="24" t="n"/>
      <c r="H280" s="25" t="n"/>
      <c r="I280" s="22">
        <f>IF($B280="","",N($E280)-N($F280))</f>
        <v/>
      </c>
      <c r="J280" s="20" t="n"/>
    </row>
    <row r="281" ht="20" customHeight="1">
      <c r="A281" s="19" t="n"/>
      <c r="B281" s="20" t="n"/>
      <c r="C281" s="21">
        <f>IF($B281="","",IFERROR(INDEX('Viviendas'!$A$2:$A$61,MATCH($B281,'Viviendas'!$B$2:$B$61,0)),""))</f>
        <v/>
      </c>
      <c r="D281" s="21">
        <f>IF($B281="","",IFERROR(INDEX('Viviendas'!$C$2:$C$61,MATCH($B281,'Viviendas'!$B$2:$B$61,0)),""))</f>
        <v/>
      </c>
      <c r="E281" s="22">
        <f>IF($B281="","",IFERROR(INDEX('Viviendas'!$D$2:$D$61,MATCH($B281,'Viviendas'!$B$2:$B$61,0)),0))</f>
        <v/>
      </c>
      <c r="F281" s="23" t="n"/>
      <c r="G281" s="24" t="n"/>
      <c r="H281" s="25" t="n"/>
      <c r="I281" s="22">
        <f>IF($B281="","",N($E281)-N($F281))</f>
        <v/>
      </c>
      <c r="J281" s="20" t="n"/>
    </row>
    <row r="282" ht="20" customHeight="1">
      <c r="A282" s="19" t="n"/>
      <c r="B282" s="20" t="n"/>
      <c r="C282" s="21">
        <f>IF($B282="","",IFERROR(INDEX('Viviendas'!$A$2:$A$61,MATCH($B282,'Viviendas'!$B$2:$B$61,0)),""))</f>
        <v/>
      </c>
      <c r="D282" s="21">
        <f>IF($B282="","",IFERROR(INDEX('Viviendas'!$C$2:$C$61,MATCH($B282,'Viviendas'!$B$2:$B$61,0)),""))</f>
        <v/>
      </c>
      <c r="E282" s="22">
        <f>IF($B282="","",IFERROR(INDEX('Viviendas'!$D$2:$D$61,MATCH($B282,'Viviendas'!$B$2:$B$61,0)),0))</f>
        <v/>
      </c>
      <c r="F282" s="23" t="n"/>
      <c r="G282" s="24" t="n"/>
      <c r="H282" s="25" t="n"/>
      <c r="I282" s="22">
        <f>IF($B282="","",N($E282)-N($F282))</f>
        <v/>
      </c>
      <c r="J282" s="20" t="n"/>
    </row>
    <row r="283" ht="20" customHeight="1">
      <c r="A283" s="19" t="n"/>
      <c r="B283" s="20" t="n"/>
      <c r="C283" s="21">
        <f>IF($B283="","",IFERROR(INDEX('Viviendas'!$A$2:$A$61,MATCH($B283,'Viviendas'!$B$2:$B$61,0)),""))</f>
        <v/>
      </c>
      <c r="D283" s="21">
        <f>IF($B283="","",IFERROR(INDEX('Viviendas'!$C$2:$C$61,MATCH($B283,'Viviendas'!$B$2:$B$61,0)),""))</f>
        <v/>
      </c>
      <c r="E283" s="22">
        <f>IF($B283="","",IFERROR(INDEX('Viviendas'!$D$2:$D$61,MATCH($B283,'Viviendas'!$B$2:$B$61,0)),0))</f>
        <v/>
      </c>
      <c r="F283" s="23" t="n"/>
      <c r="G283" s="24" t="n"/>
      <c r="H283" s="25" t="n"/>
      <c r="I283" s="22">
        <f>IF($B283="","",N($E283)-N($F283))</f>
        <v/>
      </c>
      <c r="J283" s="20" t="n"/>
    </row>
    <row r="284" ht="20" customHeight="1">
      <c r="A284" s="19" t="n"/>
      <c r="B284" s="20" t="n"/>
      <c r="C284" s="21">
        <f>IF($B284="","",IFERROR(INDEX('Viviendas'!$A$2:$A$61,MATCH($B284,'Viviendas'!$B$2:$B$61,0)),""))</f>
        <v/>
      </c>
      <c r="D284" s="21">
        <f>IF($B284="","",IFERROR(INDEX('Viviendas'!$C$2:$C$61,MATCH($B284,'Viviendas'!$B$2:$B$61,0)),""))</f>
        <v/>
      </c>
      <c r="E284" s="22">
        <f>IF($B284="","",IFERROR(INDEX('Viviendas'!$D$2:$D$61,MATCH($B284,'Viviendas'!$B$2:$B$61,0)),0))</f>
        <v/>
      </c>
      <c r="F284" s="23" t="n"/>
      <c r="G284" s="24" t="n"/>
      <c r="H284" s="25" t="n"/>
      <c r="I284" s="22">
        <f>IF($B284="","",N($E284)-N($F284))</f>
        <v/>
      </c>
      <c r="J284" s="20" t="n"/>
    </row>
    <row r="285" ht="20" customHeight="1">
      <c r="A285" s="19" t="n"/>
      <c r="B285" s="20" t="n"/>
      <c r="C285" s="21">
        <f>IF($B285="","",IFERROR(INDEX('Viviendas'!$A$2:$A$61,MATCH($B285,'Viviendas'!$B$2:$B$61,0)),""))</f>
        <v/>
      </c>
      <c r="D285" s="21">
        <f>IF($B285="","",IFERROR(INDEX('Viviendas'!$C$2:$C$61,MATCH($B285,'Viviendas'!$B$2:$B$61,0)),""))</f>
        <v/>
      </c>
      <c r="E285" s="22">
        <f>IF($B285="","",IFERROR(INDEX('Viviendas'!$D$2:$D$61,MATCH($B285,'Viviendas'!$B$2:$B$61,0)),0))</f>
        <v/>
      </c>
      <c r="F285" s="23" t="n"/>
      <c r="G285" s="24" t="n"/>
      <c r="H285" s="25" t="n"/>
      <c r="I285" s="22">
        <f>IF($B285="","",N($E285)-N($F285))</f>
        <v/>
      </c>
      <c r="J285" s="20" t="n"/>
    </row>
    <row r="286" ht="20" customHeight="1">
      <c r="A286" s="19" t="n"/>
      <c r="B286" s="20" t="n"/>
      <c r="C286" s="21">
        <f>IF($B286="","",IFERROR(INDEX('Viviendas'!$A$2:$A$61,MATCH($B286,'Viviendas'!$B$2:$B$61,0)),""))</f>
        <v/>
      </c>
      <c r="D286" s="21">
        <f>IF($B286="","",IFERROR(INDEX('Viviendas'!$C$2:$C$61,MATCH($B286,'Viviendas'!$B$2:$B$61,0)),""))</f>
        <v/>
      </c>
      <c r="E286" s="22">
        <f>IF($B286="","",IFERROR(INDEX('Viviendas'!$D$2:$D$61,MATCH($B286,'Viviendas'!$B$2:$B$61,0)),0))</f>
        <v/>
      </c>
      <c r="F286" s="23" t="n"/>
      <c r="G286" s="24" t="n"/>
      <c r="H286" s="25" t="n"/>
      <c r="I286" s="22">
        <f>IF($B286="","",N($E286)-N($F286))</f>
        <v/>
      </c>
      <c r="J286" s="20" t="n"/>
    </row>
    <row r="287" ht="20" customHeight="1">
      <c r="A287" s="19" t="n"/>
      <c r="B287" s="20" t="n"/>
      <c r="C287" s="21">
        <f>IF($B287="","",IFERROR(INDEX('Viviendas'!$A$2:$A$61,MATCH($B287,'Viviendas'!$B$2:$B$61,0)),""))</f>
        <v/>
      </c>
      <c r="D287" s="21">
        <f>IF($B287="","",IFERROR(INDEX('Viviendas'!$C$2:$C$61,MATCH($B287,'Viviendas'!$B$2:$B$61,0)),""))</f>
        <v/>
      </c>
      <c r="E287" s="22">
        <f>IF($B287="","",IFERROR(INDEX('Viviendas'!$D$2:$D$61,MATCH($B287,'Viviendas'!$B$2:$B$61,0)),0))</f>
        <v/>
      </c>
      <c r="F287" s="23" t="n"/>
      <c r="G287" s="24" t="n"/>
      <c r="H287" s="25" t="n"/>
      <c r="I287" s="22">
        <f>IF($B287="","",N($E287)-N($F287))</f>
        <v/>
      </c>
      <c r="J287" s="20" t="n"/>
    </row>
    <row r="288" ht="20" customHeight="1">
      <c r="A288" s="19" t="n"/>
      <c r="B288" s="20" t="n"/>
      <c r="C288" s="21">
        <f>IF($B288="","",IFERROR(INDEX('Viviendas'!$A$2:$A$61,MATCH($B288,'Viviendas'!$B$2:$B$61,0)),""))</f>
        <v/>
      </c>
      <c r="D288" s="21">
        <f>IF($B288="","",IFERROR(INDEX('Viviendas'!$C$2:$C$61,MATCH($B288,'Viviendas'!$B$2:$B$61,0)),""))</f>
        <v/>
      </c>
      <c r="E288" s="22">
        <f>IF($B288="","",IFERROR(INDEX('Viviendas'!$D$2:$D$61,MATCH($B288,'Viviendas'!$B$2:$B$61,0)),0))</f>
        <v/>
      </c>
      <c r="F288" s="23" t="n"/>
      <c r="G288" s="24" t="n"/>
      <c r="H288" s="25" t="n"/>
      <c r="I288" s="22">
        <f>IF($B288="","",N($E288)-N($F288))</f>
        <v/>
      </c>
      <c r="J288" s="20" t="n"/>
    </row>
    <row r="289" ht="20" customHeight="1">
      <c r="A289" s="19" t="n"/>
      <c r="B289" s="20" t="n"/>
      <c r="C289" s="21">
        <f>IF($B289="","",IFERROR(INDEX('Viviendas'!$A$2:$A$61,MATCH($B289,'Viviendas'!$B$2:$B$61,0)),""))</f>
        <v/>
      </c>
      <c r="D289" s="21">
        <f>IF($B289="","",IFERROR(INDEX('Viviendas'!$C$2:$C$61,MATCH($B289,'Viviendas'!$B$2:$B$61,0)),""))</f>
        <v/>
      </c>
      <c r="E289" s="22">
        <f>IF($B289="","",IFERROR(INDEX('Viviendas'!$D$2:$D$61,MATCH($B289,'Viviendas'!$B$2:$B$61,0)),0))</f>
        <v/>
      </c>
      <c r="F289" s="23" t="n"/>
      <c r="G289" s="24" t="n"/>
      <c r="H289" s="25" t="n"/>
      <c r="I289" s="22">
        <f>IF($B289="","",N($E289)-N($F289))</f>
        <v/>
      </c>
      <c r="J289" s="20" t="n"/>
    </row>
    <row r="290" ht="20" customHeight="1">
      <c r="A290" s="19" t="n"/>
      <c r="B290" s="20" t="n"/>
      <c r="C290" s="21">
        <f>IF($B290="","",IFERROR(INDEX('Viviendas'!$A$2:$A$61,MATCH($B290,'Viviendas'!$B$2:$B$61,0)),""))</f>
        <v/>
      </c>
      <c r="D290" s="21">
        <f>IF($B290="","",IFERROR(INDEX('Viviendas'!$C$2:$C$61,MATCH($B290,'Viviendas'!$B$2:$B$61,0)),""))</f>
        <v/>
      </c>
      <c r="E290" s="22">
        <f>IF($B290="","",IFERROR(INDEX('Viviendas'!$D$2:$D$61,MATCH($B290,'Viviendas'!$B$2:$B$61,0)),0))</f>
        <v/>
      </c>
      <c r="F290" s="23" t="n"/>
      <c r="G290" s="24" t="n"/>
      <c r="H290" s="25" t="n"/>
      <c r="I290" s="22">
        <f>IF($B290="","",N($E290)-N($F290))</f>
        <v/>
      </c>
      <c r="J290" s="20" t="n"/>
    </row>
    <row r="291" ht="20" customHeight="1">
      <c r="A291" s="19" t="n"/>
      <c r="B291" s="20" t="n"/>
      <c r="C291" s="21">
        <f>IF($B291="","",IFERROR(INDEX('Viviendas'!$A$2:$A$61,MATCH($B291,'Viviendas'!$B$2:$B$61,0)),""))</f>
        <v/>
      </c>
      <c r="D291" s="21">
        <f>IF($B291="","",IFERROR(INDEX('Viviendas'!$C$2:$C$61,MATCH($B291,'Viviendas'!$B$2:$B$61,0)),""))</f>
        <v/>
      </c>
      <c r="E291" s="22">
        <f>IF($B291="","",IFERROR(INDEX('Viviendas'!$D$2:$D$61,MATCH($B291,'Viviendas'!$B$2:$B$61,0)),0))</f>
        <v/>
      </c>
      <c r="F291" s="23" t="n"/>
      <c r="G291" s="24" t="n"/>
      <c r="H291" s="25" t="n"/>
      <c r="I291" s="22">
        <f>IF($B291="","",N($E291)-N($F291))</f>
        <v/>
      </c>
      <c r="J291" s="20" t="n"/>
    </row>
    <row r="292" ht="20" customHeight="1">
      <c r="A292" s="19" t="n"/>
      <c r="B292" s="20" t="n"/>
      <c r="C292" s="21">
        <f>IF($B292="","",IFERROR(INDEX('Viviendas'!$A$2:$A$61,MATCH($B292,'Viviendas'!$B$2:$B$61,0)),""))</f>
        <v/>
      </c>
      <c r="D292" s="21">
        <f>IF($B292="","",IFERROR(INDEX('Viviendas'!$C$2:$C$61,MATCH($B292,'Viviendas'!$B$2:$B$61,0)),""))</f>
        <v/>
      </c>
      <c r="E292" s="22">
        <f>IF($B292="","",IFERROR(INDEX('Viviendas'!$D$2:$D$61,MATCH($B292,'Viviendas'!$B$2:$B$61,0)),0))</f>
        <v/>
      </c>
      <c r="F292" s="23" t="n"/>
      <c r="G292" s="24" t="n"/>
      <c r="H292" s="25" t="n"/>
      <c r="I292" s="22">
        <f>IF($B292="","",N($E292)-N($F292))</f>
        <v/>
      </c>
      <c r="J292" s="20" t="n"/>
    </row>
    <row r="293" ht="20" customHeight="1">
      <c r="A293" s="19" t="n"/>
      <c r="B293" s="20" t="n"/>
      <c r="C293" s="21">
        <f>IF($B293="","",IFERROR(INDEX('Viviendas'!$A$2:$A$61,MATCH($B293,'Viviendas'!$B$2:$B$61,0)),""))</f>
        <v/>
      </c>
      <c r="D293" s="21">
        <f>IF($B293="","",IFERROR(INDEX('Viviendas'!$C$2:$C$61,MATCH($B293,'Viviendas'!$B$2:$B$61,0)),""))</f>
        <v/>
      </c>
      <c r="E293" s="22">
        <f>IF($B293="","",IFERROR(INDEX('Viviendas'!$D$2:$D$61,MATCH($B293,'Viviendas'!$B$2:$B$61,0)),0))</f>
        <v/>
      </c>
      <c r="F293" s="23" t="n"/>
      <c r="G293" s="24" t="n"/>
      <c r="H293" s="25" t="n"/>
      <c r="I293" s="22">
        <f>IF($B293="","",N($E293)-N($F293))</f>
        <v/>
      </c>
      <c r="J293" s="20" t="n"/>
    </row>
    <row r="294" ht="20" customHeight="1">
      <c r="A294" s="19" t="n"/>
      <c r="B294" s="20" t="n"/>
      <c r="C294" s="21">
        <f>IF($B294="","",IFERROR(INDEX('Viviendas'!$A$2:$A$61,MATCH($B294,'Viviendas'!$B$2:$B$61,0)),""))</f>
        <v/>
      </c>
      <c r="D294" s="21">
        <f>IF($B294="","",IFERROR(INDEX('Viviendas'!$C$2:$C$61,MATCH($B294,'Viviendas'!$B$2:$B$61,0)),""))</f>
        <v/>
      </c>
      <c r="E294" s="22">
        <f>IF($B294="","",IFERROR(INDEX('Viviendas'!$D$2:$D$61,MATCH($B294,'Viviendas'!$B$2:$B$61,0)),0))</f>
        <v/>
      </c>
      <c r="F294" s="23" t="n"/>
      <c r="G294" s="24" t="n"/>
      <c r="H294" s="25" t="n"/>
      <c r="I294" s="22">
        <f>IF($B294="","",N($E294)-N($F294))</f>
        <v/>
      </c>
      <c r="J294" s="20" t="n"/>
    </row>
    <row r="295" ht="20" customHeight="1">
      <c r="A295" s="19" t="n"/>
      <c r="B295" s="20" t="n"/>
      <c r="C295" s="21">
        <f>IF($B295="","",IFERROR(INDEX('Viviendas'!$A$2:$A$61,MATCH($B295,'Viviendas'!$B$2:$B$61,0)),""))</f>
        <v/>
      </c>
      <c r="D295" s="21">
        <f>IF($B295="","",IFERROR(INDEX('Viviendas'!$C$2:$C$61,MATCH($B295,'Viviendas'!$B$2:$B$61,0)),""))</f>
        <v/>
      </c>
      <c r="E295" s="22">
        <f>IF($B295="","",IFERROR(INDEX('Viviendas'!$D$2:$D$61,MATCH($B295,'Viviendas'!$B$2:$B$61,0)),0))</f>
        <v/>
      </c>
      <c r="F295" s="23" t="n"/>
      <c r="G295" s="24" t="n"/>
      <c r="H295" s="25" t="n"/>
      <c r="I295" s="22">
        <f>IF($B295="","",N($E295)-N($F295))</f>
        <v/>
      </c>
      <c r="J295" s="20" t="n"/>
    </row>
    <row r="296" ht="20" customHeight="1">
      <c r="A296" s="19" t="n"/>
      <c r="B296" s="20" t="n"/>
      <c r="C296" s="21">
        <f>IF($B296="","",IFERROR(INDEX('Viviendas'!$A$2:$A$61,MATCH($B296,'Viviendas'!$B$2:$B$61,0)),""))</f>
        <v/>
      </c>
      <c r="D296" s="21">
        <f>IF($B296="","",IFERROR(INDEX('Viviendas'!$C$2:$C$61,MATCH($B296,'Viviendas'!$B$2:$B$61,0)),""))</f>
        <v/>
      </c>
      <c r="E296" s="22">
        <f>IF($B296="","",IFERROR(INDEX('Viviendas'!$D$2:$D$61,MATCH($B296,'Viviendas'!$B$2:$B$61,0)),0))</f>
        <v/>
      </c>
      <c r="F296" s="23" t="n"/>
      <c r="G296" s="24" t="n"/>
      <c r="H296" s="25" t="n"/>
      <c r="I296" s="22">
        <f>IF($B296="","",N($E296)-N($F296))</f>
        <v/>
      </c>
      <c r="J296" s="20" t="n"/>
    </row>
    <row r="297" ht="20" customHeight="1">
      <c r="A297" s="19" t="n"/>
      <c r="B297" s="20" t="n"/>
      <c r="C297" s="21">
        <f>IF($B297="","",IFERROR(INDEX('Viviendas'!$A$2:$A$61,MATCH($B297,'Viviendas'!$B$2:$B$61,0)),""))</f>
        <v/>
      </c>
      <c r="D297" s="21">
        <f>IF($B297="","",IFERROR(INDEX('Viviendas'!$C$2:$C$61,MATCH($B297,'Viviendas'!$B$2:$B$61,0)),""))</f>
        <v/>
      </c>
      <c r="E297" s="22">
        <f>IF($B297="","",IFERROR(INDEX('Viviendas'!$D$2:$D$61,MATCH($B297,'Viviendas'!$B$2:$B$61,0)),0))</f>
        <v/>
      </c>
      <c r="F297" s="23" t="n"/>
      <c r="G297" s="24" t="n"/>
      <c r="H297" s="25" t="n"/>
      <c r="I297" s="22">
        <f>IF($B297="","",N($E297)-N($F297))</f>
        <v/>
      </c>
      <c r="J297" s="20" t="n"/>
    </row>
    <row r="298" ht="20" customHeight="1">
      <c r="A298" s="19" t="n"/>
      <c r="B298" s="20" t="n"/>
      <c r="C298" s="21">
        <f>IF($B298="","",IFERROR(INDEX('Viviendas'!$A$2:$A$61,MATCH($B298,'Viviendas'!$B$2:$B$61,0)),""))</f>
        <v/>
      </c>
      <c r="D298" s="21">
        <f>IF($B298="","",IFERROR(INDEX('Viviendas'!$C$2:$C$61,MATCH($B298,'Viviendas'!$B$2:$B$61,0)),""))</f>
        <v/>
      </c>
      <c r="E298" s="22">
        <f>IF($B298="","",IFERROR(INDEX('Viviendas'!$D$2:$D$61,MATCH($B298,'Viviendas'!$B$2:$B$61,0)),0))</f>
        <v/>
      </c>
      <c r="F298" s="23" t="n"/>
      <c r="G298" s="24" t="n"/>
      <c r="H298" s="25" t="n"/>
      <c r="I298" s="22">
        <f>IF($B298="","",N($E298)-N($F298))</f>
        <v/>
      </c>
      <c r="J298" s="20" t="n"/>
    </row>
    <row r="299" ht="20" customHeight="1">
      <c r="A299" s="19" t="n"/>
      <c r="B299" s="20" t="n"/>
      <c r="C299" s="21">
        <f>IF($B299="","",IFERROR(INDEX('Viviendas'!$A$2:$A$61,MATCH($B299,'Viviendas'!$B$2:$B$61,0)),""))</f>
        <v/>
      </c>
      <c r="D299" s="21">
        <f>IF($B299="","",IFERROR(INDEX('Viviendas'!$C$2:$C$61,MATCH($B299,'Viviendas'!$B$2:$B$61,0)),""))</f>
        <v/>
      </c>
      <c r="E299" s="22">
        <f>IF($B299="","",IFERROR(INDEX('Viviendas'!$D$2:$D$61,MATCH($B299,'Viviendas'!$B$2:$B$61,0)),0))</f>
        <v/>
      </c>
      <c r="F299" s="23" t="n"/>
      <c r="G299" s="24" t="n"/>
      <c r="H299" s="25" t="n"/>
      <c r="I299" s="22">
        <f>IF($B299="","",N($E299)-N($F299))</f>
        <v/>
      </c>
      <c r="J299" s="20" t="n"/>
    </row>
    <row r="300" ht="20" customHeight="1">
      <c r="A300" s="19" t="n"/>
      <c r="B300" s="20" t="n"/>
      <c r="C300" s="21">
        <f>IF($B300="","",IFERROR(INDEX('Viviendas'!$A$2:$A$61,MATCH($B300,'Viviendas'!$B$2:$B$61,0)),""))</f>
        <v/>
      </c>
      <c r="D300" s="21">
        <f>IF($B300="","",IFERROR(INDEX('Viviendas'!$C$2:$C$61,MATCH($B300,'Viviendas'!$B$2:$B$61,0)),""))</f>
        <v/>
      </c>
      <c r="E300" s="22">
        <f>IF($B300="","",IFERROR(INDEX('Viviendas'!$D$2:$D$61,MATCH($B300,'Viviendas'!$B$2:$B$61,0)),0))</f>
        <v/>
      </c>
      <c r="F300" s="23" t="n"/>
      <c r="G300" s="24" t="n"/>
      <c r="H300" s="25" t="n"/>
      <c r="I300" s="22">
        <f>IF($B300="","",N($E300)-N($F300))</f>
        <v/>
      </c>
      <c r="J300" s="20" t="n"/>
    </row>
    <row r="301" ht="20" customHeight="1">
      <c r="A301" s="19" t="n"/>
      <c r="B301" s="20" t="n"/>
      <c r="C301" s="21">
        <f>IF($B301="","",IFERROR(INDEX('Viviendas'!$A$2:$A$61,MATCH($B301,'Viviendas'!$B$2:$B$61,0)),""))</f>
        <v/>
      </c>
      <c r="D301" s="21">
        <f>IF($B301="","",IFERROR(INDEX('Viviendas'!$C$2:$C$61,MATCH($B301,'Viviendas'!$B$2:$B$61,0)),""))</f>
        <v/>
      </c>
      <c r="E301" s="22">
        <f>IF($B301="","",IFERROR(INDEX('Viviendas'!$D$2:$D$61,MATCH($B301,'Viviendas'!$B$2:$B$61,0)),0))</f>
        <v/>
      </c>
      <c r="F301" s="23" t="n"/>
      <c r="G301" s="24" t="n"/>
      <c r="H301" s="25" t="n"/>
      <c r="I301" s="22">
        <f>IF($B301="","",N($E301)-N($F301))</f>
        <v/>
      </c>
      <c r="J301" s="20" t="n"/>
    </row>
    <row r="302" ht="20" customHeight="1">
      <c r="A302" s="19" t="n"/>
      <c r="B302" s="20" t="n"/>
      <c r="C302" s="21">
        <f>IF($B302="","",IFERROR(INDEX('Viviendas'!$A$2:$A$61,MATCH($B302,'Viviendas'!$B$2:$B$61,0)),""))</f>
        <v/>
      </c>
      <c r="D302" s="21">
        <f>IF($B302="","",IFERROR(INDEX('Viviendas'!$C$2:$C$61,MATCH($B302,'Viviendas'!$B$2:$B$61,0)),""))</f>
        <v/>
      </c>
      <c r="E302" s="22">
        <f>IF($B302="","",IFERROR(INDEX('Viviendas'!$D$2:$D$61,MATCH($B302,'Viviendas'!$B$2:$B$61,0)),0))</f>
        <v/>
      </c>
      <c r="F302" s="23" t="n"/>
      <c r="G302" s="24" t="n"/>
      <c r="H302" s="25" t="n"/>
      <c r="I302" s="22">
        <f>IF($B302="","",N($E302)-N($F302))</f>
        <v/>
      </c>
      <c r="J302" s="20" t="n"/>
    </row>
    <row r="303" ht="20" customHeight="1">
      <c r="A303" s="19" t="n"/>
      <c r="B303" s="20" t="n"/>
      <c r="C303" s="21">
        <f>IF($B303="","",IFERROR(INDEX('Viviendas'!$A$2:$A$61,MATCH($B303,'Viviendas'!$B$2:$B$61,0)),""))</f>
        <v/>
      </c>
      <c r="D303" s="21">
        <f>IF($B303="","",IFERROR(INDEX('Viviendas'!$C$2:$C$61,MATCH($B303,'Viviendas'!$B$2:$B$61,0)),""))</f>
        <v/>
      </c>
      <c r="E303" s="22">
        <f>IF($B303="","",IFERROR(INDEX('Viviendas'!$D$2:$D$61,MATCH($B303,'Viviendas'!$B$2:$B$61,0)),0))</f>
        <v/>
      </c>
      <c r="F303" s="23" t="n"/>
      <c r="G303" s="24" t="n"/>
      <c r="H303" s="25" t="n"/>
      <c r="I303" s="22">
        <f>IF($B303="","",N($E303)-N($F303))</f>
        <v/>
      </c>
      <c r="J303" s="20" t="n"/>
    </row>
    <row r="304" ht="20" customHeight="1">
      <c r="A304" s="19" t="n"/>
      <c r="B304" s="20" t="n"/>
      <c r="C304" s="21">
        <f>IF($B304="","",IFERROR(INDEX('Viviendas'!$A$2:$A$61,MATCH($B304,'Viviendas'!$B$2:$B$61,0)),""))</f>
        <v/>
      </c>
      <c r="D304" s="21">
        <f>IF($B304="","",IFERROR(INDEX('Viviendas'!$C$2:$C$61,MATCH($B304,'Viviendas'!$B$2:$B$61,0)),""))</f>
        <v/>
      </c>
      <c r="E304" s="22">
        <f>IF($B304="","",IFERROR(INDEX('Viviendas'!$D$2:$D$61,MATCH($B304,'Viviendas'!$B$2:$B$61,0)),0))</f>
        <v/>
      </c>
      <c r="F304" s="23" t="n"/>
      <c r="G304" s="24" t="n"/>
      <c r="H304" s="25" t="n"/>
      <c r="I304" s="22">
        <f>IF($B304="","",N($E304)-N($F304))</f>
        <v/>
      </c>
      <c r="J304" s="20" t="n"/>
    </row>
    <row r="305" ht="20" customHeight="1">
      <c r="A305" s="19" t="n"/>
      <c r="B305" s="20" t="n"/>
      <c r="C305" s="21">
        <f>IF($B305="","",IFERROR(INDEX('Viviendas'!$A$2:$A$61,MATCH($B305,'Viviendas'!$B$2:$B$61,0)),""))</f>
        <v/>
      </c>
      <c r="D305" s="21">
        <f>IF($B305="","",IFERROR(INDEX('Viviendas'!$C$2:$C$61,MATCH($B305,'Viviendas'!$B$2:$B$61,0)),""))</f>
        <v/>
      </c>
      <c r="E305" s="22">
        <f>IF($B305="","",IFERROR(INDEX('Viviendas'!$D$2:$D$61,MATCH($B305,'Viviendas'!$B$2:$B$61,0)),0))</f>
        <v/>
      </c>
      <c r="F305" s="23" t="n"/>
      <c r="G305" s="24" t="n"/>
      <c r="H305" s="25" t="n"/>
      <c r="I305" s="22">
        <f>IF($B305="","",N($E305)-N($F305))</f>
        <v/>
      </c>
      <c r="J305" s="20" t="n"/>
    </row>
    <row r="306" ht="20" customHeight="1">
      <c r="A306" s="19" t="n"/>
      <c r="B306" s="20" t="n"/>
      <c r="C306" s="21">
        <f>IF($B306="","",IFERROR(INDEX('Viviendas'!$A$2:$A$61,MATCH($B306,'Viviendas'!$B$2:$B$61,0)),""))</f>
        <v/>
      </c>
      <c r="D306" s="21">
        <f>IF($B306="","",IFERROR(INDEX('Viviendas'!$C$2:$C$61,MATCH($B306,'Viviendas'!$B$2:$B$61,0)),""))</f>
        <v/>
      </c>
      <c r="E306" s="22">
        <f>IF($B306="","",IFERROR(INDEX('Viviendas'!$D$2:$D$61,MATCH($B306,'Viviendas'!$B$2:$B$61,0)),0))</f>
        <v/>
      </c>
      <c r="F306" s="23" t="n"/>
      <c r="G306" s="24" t="n"/>
      <c r="H306" s="25" t="n"/>
      <c r="I306" s="22">
        <f>IF($B306="","",N($E306)-N($F306))</f>
        <v/>
      </c>
      <c r="J306" s="20" t="n"/>
    </row>
    <row r="307" ht="20" customHeight="1">
      <c r="A307" s="19" t="n"/>
      <c r="B307" s="20" t="n"/>
      <c r="C307" s="21">
        <f>IF($B307="","",IFERROR(INDEX('Viviendas'!$A$2:$A$61,MATCH($B307,'Viviendas'!$B$2:$B$61,0)),""))</f>
        <v/>
      </c>
      <c r="D307" s="21">
        <f>IF($B307="","",IFERROR(INDEX('Viviendas'!$C$2:$C$61,MATCH($B307,'Viviendas'!$B$2:$B$61,0)),""))</f>
        <v/>
      </c>
      <c r="E307" s="22">
        <f>IF($B307="","",IFERROR(INDEX('Viviendas'!$D$2:$D$61,MATCH($B307,'Viviendas'!$B$2:$B$61,0)),0))</f>
        <v/>
      </c>
      <c r="F307" s="23" t="n"/>
      <c r="G307" s="24" t="n"/>
      <c r="H307" s="25" t="n"/>
      <c r="I307" s="22">
        <f>IF($B307="","",N($E307)-N($F307))</f>
        <v/>
      </c>
      <c r="J307" s="20" t="n"/>
    </row>
    <row r="308" ht="20" customHeight="1">
      <c r="A308" s="19" t="n"/>
      <c r="B308" s="20" t="n"/>
      <c r="C308" s="21">
        <f>IF($B308="","",IFERROR(INDEX('Viviendas'!$A$2:$A$61,MATCH($B308,'Viviendas'!$B$2:$B$61,0)),""))</f>
        <v/>
      </c>
      <c r="D308" s="21">
        <f>IF($B308="","",IFERROR(INDEX('Viviendas'!$C$2:$C$61,MATCH($B308,'Viviendas'!$B$2:$B$61,0)),""))</f>
        <v/>
      </c>
      <c r="E308" s="22">
        <f>IF($B308="","",IFERROR(INDEX('Viviendas'!$D$2:$D$61,MATCH($B308,'Viviendas'!$B$2:$B$61,0)),0))</f>
        <v/>
      </c>
      <c r="F308" s="23" t="n"/>
      <c r="G308" s="24" t="n"/>
      <c r="H308" s="25" t="n"/>
      <c r="I308" s="22">
        <f>IF($B308="","",N($E308)-N($F308))</f>
        <v/>
      </c>
      <c r="J308" s="20" t="n"/>
    </row>
    <row r="309" ht="20" customHeight="1">
      <c r="A309" s="19" t="n"/>
      <c r="B309" s="20" t="n"/>
      <c r="C309" s="21">
        <f>IF($B309="","",IFERROR(INDEX('Viviendas'!$A$2:$A$61,MATCH($B309,'Viviendas'!$B$2:$B$61,0)),""))</f>
        <v/>
      </c>
      <c r="D309" s="21">
        <f>IF($B309="","",IFERROR(INDEX('Viviendas'!$C$2:$C$61,MATCH($B309,'Viviendas'!$B$2:$B$61,0)),""))</f>
        <v/>
      </c>
      <c r="E309" s="22">
        <f>IF($B309="","",IFERROR(INDEX('Viviendas'!$D$2:$D$61,MATCH($B309,'Viviendas'!$B$2:$B$61,0)),0))</f>
        <v/>
      </c>
      <c r="F309" s="23" t="n"/>
      <c r="G309" s="24" t="n"/>
      <c r="H309" s="25" t="n"/>
      <c r="I309" s="22">
        <f>IF($B309="","",N($E309)-N($F309))</f>
        <v/>
      </c>
      <c r="J309" s="20" t="n"/>
    </row>
    <row r="310" ht="20" customHeight="1">
      <c r="A310" s="19" t="n"/>
      <c r="B310" s="20" t="n"/>
      <c r="C310" s="21">
        <f>IF($B310="","",IFERROR(INDEX('Viviendas'!$A$2:$A$61,MATCH($B310,'Viviendas'!$B$2:$B$61,0)),""))</f>
        <v/>
      </c>
      <c r="D310" s="21">
        <f>IF($B310="","",IFERROR(INDEX('Viviendas'!$C$2:$C$61,MATCH($B310,'Viviendas'!$B$2:$B$61,0)),""))</f>
        <v/>
      </c>
      <c r="E310" s="22">
        <f>IF($B310="","",IFERROR(INDEX('Viviendas'!$D$2:$D$61,MATCH($B310,'Viviendas'!$B$2:$B$61,0)),0))</f>
        <v/>
      </c>
      <c r="F310" s="23" t="n"/>
      <c r="G310" s="24" t="n"/>
      <c r="H310" s="25" t="n"/>
      <c r="I310" s="22">
        <f>IF($B310="","",N($E310)-N($F310))</f>
        <v/>
      </c>
      <c r="J310" s="20" t="n"/>
    </row>
    <row r="311" ht="20" customHeight="1">
      <c r="A311" s="19" t="n"/>
      <c r="B311" s="20" t="n"/>
      <c r="C311" s="21">
        <f>IF($B311="","",IFERROR(INDEX('Viviendas'!$A$2:$A$61,MATCH($B311,'Viviendas'!$B$2:$B$61,0)),""))</f>
        <v/>
      </c>
      <c r="D311" s="21">
        <f>IF($B311="","",IFERROR(INDEX('Viviendas'!$C$2:$C$61,MATCH($B311,'Viviendas'!$B$2:$B$61,0)),""))</f>
        <v/>
      </c>
      <c r="E311" s="22">
        <f>IF($B311="","",IFERROR(INDEX('Viviendas'!$D$2:$D$61,MATCH($B311,'Viviendas'!$B$2:$B$61,0)),0))</f>
        <v/>
      </c>
      <c r="F311" s="23" t="n"/>
      <c r="G311" s="24" t="n"/>
      <c r="H311" s="25" t="n"/>
      <c r="I311" s="22">
        <f>IF($B311="","",N($E311)-N($F311))</f>
        <v/>
      </c>
      <c r="J311" s="20" t="n"/>
    </row>
    <row r="312" ht="20" customHeight="1">
      <c r="A312" s="19" t="n"/>
      <c r="B312" s="20" t="n"/>
      <c r="C312" s="21">
        <f>IF($B312="","",IFERROR(INDEX('Viviendas'!$A$2:$A$61,MATCH($B312,'Viviendas'!$B$2:$B$61,0)),""))</f>
        <v/>
      </c>
      <c r="D312" s="21">
        <f>IF($B312="","",IFERROR(INDEX('Viviendas'!$C$2:$C$61,MATCH($B312,'Viviendas'!$B$2:$B$61,0)),""))</f>
        <v/>
      </c>
      <c r="E312" s="22">
        <f>IF($B312="","",IFERROR(INDEX('Viviendas'!$D$2:$D$61,MATCH($B312,'Viviendas'!$B$2:$B$61,0)),0))</f>
        <v/>
      </c>
      <c r="F312" s="23" t="n"/>
      <c r="G312" s="24" t="n"/>
      <c r="H312" s="25" t="n"/>
      <c r="I312" s="22">
        <f>IF($B312="","",N($E312)-N($F312))</f>
        <v/>
      </c>
      <c r="J312" s="20" t="n"/>
    </row>
    <row r="313" ht="20" customHeight="1">
      <c r="A313" s="19" t="n"/>
      <c r="B313" s="20" t="n"/>
      <c r="C313" s="21">
        <f>IF($B313="","",IFERROR(INDEX('Viviendas'!$A$2:$A$61,MATCH($B313,'Viviendas'!$B$2:$B$61,0)),""))</f>
        <v/>
      </c>
      <c r="D313" s="21">
        <f>IF($B313="","",IFERROR(INDEX('Viviendas'!$C$2:$C$61,MATCH($B313,'Viviendas'!$B$2:$B$61,0)),""))</f>
        <v/>
      </c>
      <c r="E313" s="22">
        <f>IF($B313="","",IFERROR(INDEX('Viviendas'!$D$2:$D$61,MATCH($B313,'Viviendas'!$B$2:$B$61,0)),0))</f>
        <v/>
      </c>
      <c r="F313" s="23" t="n"/>
      <c r="G313" s="24" t="n"/>
      <c r="H313" s="25" t="n"/>
      <c r="I313" s="22">
        <f>IF($B313="","",N($E313)-N($F313))</f>
        <v/>
      </c>
      <c r="J313" s="20" t="n"/>
    </row>
    <row r="314" ht="20" customHeight="1">
      <c r="A314" s="19" t="n"/>
      <c r="B314" s="20" t="n"/>
      <c r="C314" s="21">
        <f>IF($B314="","",IFERROR(INDEX('Viviendas'!$A$2:$A$61,MATCH($B314,'Viviendas'!$B$2:$B$61,0)),""))</f>
        <v/>
      </c>
      <c r="D314" s="21">
        <f>IF($B314="","",IFERROR(INDEX('Viviendas'!$C$2:$C$61,MATCH($B314,'Viviendas'!$B$2:$B$61,0)),""))</f>
        <v/>
      </c>
      <c r="E314" s="22">
        <f>IF($B314="","",IFERROR(INDEX('Viviendas'!$D$2:$D$61,MATCH($B314,'Viviendas'!$B$2:$B$61,0)),0))</f>
        <v/>
      </c>
      <c r="F314" s="23" t="n"/>
      <c r="G314" s="24" t="n"/>
      <c r="H314" s="25" t="n"/>
      <c r="I314" s="22">
        <f>IF($B314="","",N($E314)-N($F314))</f>
        <v/>
      </c>
      <c r="J314" s="20" t="n"/>
    </row>
    <row r="315" ht="20" customHeight="1">
      <c r="A315" s="19" t="n"/>
      <c r="B315" s="20" t="n"/>
      <c r="C315" s="21">
        <f>IF($B315="","",IFERROR(INDEX('Viviendas'!$A$2:$A$61,MATCH($B315,'Viviendas'!$B$2:$B$61,0)),""))</f>
        <v/>
      </c>
      <c r="D315" s="21">
        <f>IF($B315="","",IFERROR(INDEX('Viviendas'!$C$2:$C$61,MATCH($B315,'Viviendas'!$B$2:$B$61,0)),""))</f>
        <v/>
      </c>
      <c r="E315" s="22">
        <f>IF($B315="","",IFERROR(INDEX('Viviendas'!$D$2:$D$61,MATCH($B315,'Viviendas'!$B$2:$B$61,0)),0))</f>
        <v/>
      </c>
      <c r="F315" s="23" t="n"/>
      <c r="G315" s="24" t="n"/>
      <c r="H315" s="25" t="n"/>
      <c r="I315" s="22">
        <f>IF($B315="","",N($E315)-N($F315))</f>
        <v/>
      </c>
      <c r="J315" s="20" t="n"/>
    </row>
    <row r="316" ht="20" customHeight="1">
      <c r="A316" s="19" t="n"/>
      <c r="B316" s="20" t="n"/>
      <c r="C316" s="21">
        <f>IF($B316="","",IFERROR(INDEX('Viviendas'!$A$2:$A$61,MATCH($B316,'Viviendas'!$B$2:$B$61,0)),""))</f>
        <v/>
      </c>
      <c r="D316" s="21">
        <f>IF($B316="","",IFERROR(INDEX('Viviendas'!$C$2:$C$61,MATCH($B316,'Viviendas'!$B$2:$B$61,0)),""))</f>
        <v/>
      </c>
      <c r="E316" s="22">
        <f>IF($B316="","",IFERROR(INDEX('Viviendas'!$D$2:$D$61,MATCH($B316,'Viviendas'!$B$2:$B$61,0)),0))</f>
        <v/>
      </c>
      <c r="F316" s="23" t="n"/>
      <c r="G316" s="24" t="n"/>
      <c r="H316" s="25" t="n"/>
      <c r="I316" s="22">
        <f>IF($B316="","",N($E316)-N($F316))</f>
        <v/>
      </c>
      <c r="J316" s="20" t="n"/>
    </row>
    <row r="317" ht="20" customHeight="1">
      <c r="A317" s="19" t="n"/>
      <c r="B317" s="20" t="n"/>
      <c r="C317" s="21">
        <f>IF($B317="","",IFERROR(INDEX('Viviendas'!$A$2:$A$61,MATCH($B317,'Viviendas'!$B$2:$B$61,0)),""))</f>
        <v/>
      </c>
      <c r="D317" s="21">
        <f>IF($B317="","",IFERROR(INDEX('Viviendas'!$C$2:$C$61,MATCH($B317,'Viviendas'!$B$2:$B$61,0)),""))</f>
        <v/>
      </c>
      <c r="E317" s="22">
        <f>IF($B317="","",IFERROR(INDEX('Viviendas'!$D$2:$D$61,MATCH($B317,'Viviendas'!$B$2:$B$61,0)),0))</f>
        <v/>
      </c>
      <c r="F317" s="23" t="n"/>
      <c r="G317" s="24" t="n"/>
      <c r="H317" s="25" t="n"/>
      <c r="I317" s="22">
        <f>IF($B317="","",N($E317)-N($F317))</f>
        <v/>
      </c>
      <c r="J317" s="20" t="n"/>
    </row>
    <row r="318" ht="20" customHeight="1">
      <c r="A318" s="19" t="n"/>
      <c r="B318" s="20" t="n"/>
      <c r="C318" s="21">
        <f>IF($B318="","",IFERROR(INDEX('Viviendas'!$A$2:$A$61,MATCH($B318,'Viviendas'!$B$2:$B$61,0)),""))</f>
        <v/>
      </c>
      <c r="D318" s="21">
        <f>IF($B318="","",IFERROR(INDEX('Viviendas'!$C$2:$C$61,MATCH($B318,'Viviendas'!$B$2:$B$61,0)),""))</f>
        <v/>
      </c>
      <c r="E318" s="22">
        <f>IF($B318="","",IFERROR(INDEX('Viviendas'!$D$2:$D$61,MATCH($B318,'Viviendas'!$B$2:$B$61,0)),0))</f>
        <v/>
      </c>
      <c r="F318" s="23" t="n"/>
      <c r="G318" s="24" t="n"/>
      <c r="H318" s="25" t="n"/>
      <c r="I318" s="22">
        <f>IF($B318="","",N($E318)-N($F318))</f>
        <v/>
      </c>
      <c r="J318" s="20" t="n"/>
    </row>
    <row r="319" ht="20" customHeight="1">
      <c r="A319" s="19" t="n"/>
      <c r="B319" s="20" t="n"/>
      <c r="C319" s="21">
        <f>IF($B319="","",IFERROR(INDEX('Viviendas'!$A$2:$A$61,MATCH($B319,'Viviendas'!$B$2:$B$61,0)),""))</f>
        <v/>
      </c>
      <c r="D319" s="21">
        <f>IF($B319="","",IFERROR(INDEX('Viviendas'!$C$2:$C$61,MATCH($B319,'Viviendas'!$B$2:$B$61,0)),""))</f>
        <v/>
      </c>
      <c r="E319" s="22">
        <f>IF($B319="","",IFERROR(INDEX('Viviendas'!$D$2:$D$61,MATCH($B319,'Viviendas'!$B$2:$B$61,0)),0))</f>
        <v/>
      </c>
      <c r="F319" s="23" t="n"/>
      <c r="G319" s="24" t="n"/>
      <c r="H319" s="25" t="n"/>
      <c r="I319" s="22">
        <f>IF($B319="","",N($E319)-N($F319))</f>
        <v/>
      </c>
      <c r="J319" s="20" t="n"/>
    </row>
    <row r="320" ht="20" customHeight="1">
      <c r="A320" s="19" t="n"/>
      <c r="B320" s="20" t="n"/>
      <c r="C320" s="21">
        <f>IF($B320="","",IFERROR(INDEX('Viviendas'!$A$2:$A$61,MATCH($B320,'Viviendas'!$B$2:$B$61,0)),""))</f>
        <v/>
      </c>
      <c r="D320" s="21">
        <f>IF($B320="","",IFERROR(INDEX('Viviendas'!$C$2:$C$61,MATCH($B320,'Viviendas'!$B$2:$B$61,0)),""))</f>
        <v/>
      </c>
      <c r="E320" s="22">
        <f>IF($B320="","",IFERROR(INDEX('Viviendas'!$D$2:$D$61,MATCH($B320,'Viviendas'!$B$2:$B$61,0)),0))</f>
        <v/>
      </c>
      <c r="F320" s="23" t="n"/>
      <c r="G320" s="24" t="n"/>
      <c r="H320" s="25" t="n"/>
      <c r="I320" s="22">
        <f>IF($B320="","",N($E320)-N($F320))</f>
        <v/>
      </c>
      <c r="J320" s="20" t="n"/>
    </row>
    <row r="321" ht="20" customHeight="1">
      <c r="A321" s="19" t="n"/>
      <c r="B321" s="20" t="n"/>
      <c r="C321" s="21">
        <f>IF($B321="","",IFERROR(INDEX('Viviendas'!$A$2:$A$61,MATCH($B321,'Viviendas'!$B$2:$B$61,0)),""))</f>
        <v/>
      </c>
      <c r="D321" s="21">
        <f>IF($B321="","",IFERROR(INDEX('Viviendas'!$C$2:$C$61,MATCH($B321,'Viviendas'!$B$2:$B$61,0)),""))</f>
        <v/>
      </c>
      <c r="E321" s="22">
        <f>IF($B321="","",IFERROR(INDEX('Viviendas'!$D$2:$D$61,MATCH($B321,'Viviendas'!$B$2:$B$61,0)),0))</f>
        <v/>
      </c>
      <c r="F321" s="23" t="n"/>
      <c r="G321" s="24" t="n"/>
      <c r="H321" s="25" t="n"/>
      <c r="I321" s="22">
        <f>IF($B321="","",N($E321)-N($F321))</f>
        <v/>
      </c>
      <c r="J321" s="20" t="n"/>
    </row>
    <row r="322" ht="20" customHeight="1">
      <c r="A322" s="19" t="n"/>
      <c r="B322" s="20" t="n"/>
      <c r="C322" s="21">
        <f>IF($B322="","",IFERROR(INDEX('Viviendas'!$A$2:$A$61,MATCH($B322,'Viviendas'!$B$2:$B$61,0)),""))</f>
        <v/>
      </c>
      <c r="D322" s="21">
        <f>IF($B322="","",IFERROR(INDEX('Viviendas'!$C$2:$C$61,MATCH($B322,'Viviendas'!$B$2:$B$61,0)),""))</f>
        <v/>
      </c>
      <c r="E322" s="22">
        <f>IF($B322="","",IFERROR(INDEX('Viviendas'!$D$2:$D$61,MATCH($B322,'Viviendas'!$B$2:$B$61,0)),0))</f>
        <v/>
      </c>
      <c r="F322" s="23" t="n"/>
      <c r="G322" s="24" t="n"/>
      <c r="H322" s="25" t="n"/>
      <c r="I322" s="22">
        <f>IF($B322="","",N($E322)-N($F322))</f>
        <v/>
      </c>
      <c r="J322" s="20" t="n"/>
    </row>
    <row r="323" ht="20" customHeight="1">
      <c r="A323" s="19" t="n"/>
      <c r="B323" s="20" t="n"/>
      <c r="C323" s="21">
        <f>IF($B323="","",IFERROR(INDEX('Viviendas'!$A$2:$A$61,MATCH($B323,'Viviendas'!$B$2:$B$61,0)),""))</f>
        <v/>
      </c>
      <c r="D323" s="21">
        <f>IF($B323="","",IFERROR(INDEX('Viviendas'!$C$2:$C$61,MATCH($B323,'Viviendas'!$B$2:$B$61,0)),""))</f>
        <v/>
      </c>
      <c r="E323" s="22">
        <f>IF($B323="","",IFERROR(INDEX('Viviendas'!$D$2:$D$61,MATCH($B323,'Viviendas'!$B$2:$B$61,0)),0))</f>
        <v/>
      </c>
      <c r="F323" s="23" t="n"/>
      <c r="G323" s="24" t="n"/>
      <c r="H323" s="25" t="n"/>
      <c r="I323" s="22">
        <f>IF($B323="","",N($E323)-N($F323))</f>
        <v/>
      </c>
      <c r="J323" s="20" t="n"/>
    </row>
    <row r="324" ht="20" customHeight="1">
      <c r="A324" s="19" t="n"/>
      <c r="B324" s="20" t="n"/>
      <c r="C324" s="21">
        <f>IF($B324="","",IFERROR(INDEX('Viviendas'!$A$2:$A$61,MATCH($B324,'Viviendas'!$B$2:$B$61,0)),""))</f>
        <v/>
      </c>
      <c r="D324" s="21">
        <f>IF($B324="","",IFERROR(INDEX('Viviendas'!$C$2:$C$61,MATCH($B324,'Viviendas'!$B$2:$B$61,0)),""))</f>
        <v/>
      </c>
      <c r="E324" s="22">
        <f>IF($B324="","",IFERROR(INDEX('Viviendas'!$D$2:$D$61,MATCH($B324,'Viviendas'!$B$2:$B$61,0)),0))</f>
        <v/>
      </c>
      <c r="F324" s="23" t="n"/>
      <c r="G324" s="24" t="n"/>
      <c r="H324" s="25" t="n"/>
      <c r="I324" s="22">
        <f>IF($B324="","",N($E324)-N($F324))</f>
        <v/>
      </c>
      <c r="J324" s="20" t="n"/>
    </row>
    <row r="325" ht="20" customHeight="1">
      <c r="A325" s="19" t="n"/>
      <c r="B325" s="20" t="n"/>
      <c r="C325" s="21">
        <f>IF($B325="","",IFERROR(INDEX('Viviendas'!$A$2:$A$61,MATCH($B325,'Viviendas'!$B$2:$B$61,0)),""))</f>
        <v/>
      </c>
      <c r="D325" s="21">
        <f>IF($B325="","",IFERROR(INDEX('Viviendas'!$C$2:$C$61,MATCH($B325,'Viviendas'!$B$2:$B$61,0)),""))</f>
        <v/>
      </c>
      <c r="E325" s="22">
        <f>IF($B325="","",IFERROR(INDEX('Viviendas'!$D$2:$D$61,MATCH($B325,'Viviendas'!$B$2:$B$61,0)),0))</f>
        <v/>
      </c>
      <c r="F325" s="23" t="n"/>
      <c r="G325" s="24" t="n"/>
      <c r="H325" s="25" t="n"/>
      <c r="I325" s="22">
        <f>IF($B325="","",N($E325)-N($F325))</f>
        <v/>
      </c>
      <c r="J325" s="20" t="n"/>
    </row>
    <row r="326" ht="20" customHeight="1">
      <c r="A326" s="19" t="n"/>
      <c r="B326" s="20" t="n"/>
      <c r="C326" s="21">
        <f>IF($B326="","",IFERROR(INDEX('Viviendas'!$A$2:$A$61,MATCH($B326,'Viviendas'!$B$2:$B$61,0)),""))</f>
        <v/>
      </c>
      <c r="D326" s="21">
        <f>IF($B326="","",IFERROR(INDEX('Viviendas'!$C$2:$C$61,MATCH($B326,'Viviendas'!$B$2:$B$61,0)),""))</f>
        <v/>
      </c>
      <c r="E326" s="22">
        <f>IF($B326="","",IFERROR(INDEX('Viviendas'!$D$2:$D$61,MATCH($B326,'Viviendas'!$B$2:$B$61,0)),0))</f>
        <v/>
      </c>
      <c r="F326" s="23" t="n"/>
      <c r="G326" s="24" t="n"/>
      <c r="H326" s="25" t="n"/>
      <c r="I326" s="22">
        <f>IF($B326="","",N($E326)-N($F326))</f>
        <v/>
      </c>
      <c r="J326" s="20" t="n"/>
    </row>
    <row r="327" ht="20" customHeight="1">
      <c r="A327" s="19" t="n"/>
      <c r="B327" s="20" t="n"/>
      <c r="C327" s="21">
        <f>IF($B327="","",IFERROR(INDEX('Viviendas'!$A$2:$A$61,MATCH($B327,'Viviendas'!$B$2:$B$61,0)),""))</f>
        <v/>
      </c>
      <c r="D327" s="21">
        <f>IF($B327="","",IFERROR(INDEX('Viviendas'!$C$2:$C$61,MATCH($B327,'Viviendas'!$B$2:$B$61,0)),""))</f>
        <v/>
      </c>
      <c r="E327" s="22">
        <f>IF($B327="","",IFERROR(INDEX('Viviendas'!$D$2:$D$61,MATCH($B327,'Viviendas'!$B$2:$B$61,0)),0))</f>
        <v/>
      </c>
      <c r="F327" s="23" t="n"/>
      <c r="G327" s="24" t="n"/>
      <c r="H327" s="25" t="n"/>
      <c r="I327" s="22">
        <f>IF($B327="","",N($E327)-N($F327))</f>
        <v/>
      </c>
      <c r="J327" s="20" t="n"/>
    </row>
    <row r="328" ht="20" customHeight="1">
      <c r="A328" s="19" t="n"/>
      <c r="B328" s="20" t="n"/>
      <c r="C328" s="21">
        <f>IF($B328="","",IFERROR(INDEX('Viviendas'!$A$2:$A$61,MATCH($B328,'Viviendas'!$B$2:$B$61,0)),""))</f>
        <v/>
      </c>
      <c r="D328" s="21">
        <f>IF($B328="","",IFERROR(INDEX('Viviendas'!$C$2:$C$61,MATCH($B328,'Viviendas'!$B$2:$B$61,0)),""))</f>
        <v/>
      </c>
      <c r="E328" s="22">
        <f>IF($B328="","",IFERROR(INDEX('Viviendas'!$D$2:$D$61,MATCH($B328,'Viviendas'!$B$2:$B$61,0)),0))</f>
        <v/>
      </c>
      <c r="F328" s="23" t="n"/>
      <c r="G328" s="24" t="n"/>
      <c r="H328" s="25" t="n"/>
      <c r="I328" s="22">
        <f>IF($B328="","",N($E328)-N($F328))</f>
        <v/>
      </c>
      <c r="J328" s="20" t="n"/>
    </row>
    <row r="329" ht="20" customHeight="1">
      <c r="A329" s="19" t="n"/>
      <c r="B329" s="20" t="n"/>
      <c r="C329" s="21">
        <f>IF($B329="","",IFERROR(INDEX('Viviendas'!$A$2:$A$61,MATCH($B329,'Viviendas'!$B$2:$B$61,0)),""))</f>
        <v/>
      </c>
      <c r="D329" s="21">
        <f>IF($B329="","",IFERROR(INDEX('Viviendas'!$C$2:$C$61,MATCH($B329,'Viviendas'!$B$2:$B$61,0)),""))</f>
        <v/>
      </c>
      <c r="E329" s="22">
        <f>IF($B329="","",IFERROR(INDEX('Viviendas'!$D$2:$D$61,MATCH($B329,'Viviendas'!$B$2:$B$61,0)),0))</f>
        <v/>
      </c>
      <c r="F329" s="23" t="n"/>
      <c r="G329" s="24" t="n"/>
      <c r="H329" s="25" t="n"/>
      <c r="I329" s="22">
        <f>IF($B329="","",N($E329)-N($F329))</f>
        <v/>
      </c>
      <c r="J329" s="20" t="n"/>
    </row>
    <row r="330" ht="20" customHeight="1">
      <c r="A330" s="19" t="n"/>
      <c r="B330" s="20" t="n"/>
      <c r="C330" s="21">
        <f>IF($B330="","",IFERROR(INDEX('Viviendas'!$A$2:$A$61,MATCH($B330,'Viviendas'!$B$2:$B$61,0)),""))</f>
        <v/>
      </c>
      <c r="D330" s="21">
        <f>IF($B330="","",IFERROR(INDEX('Viviendas'!$C$2:$C$61,MATCH($B330,'Viviendas'!$B$2:$B$61,0)),""))</f>
        <v/>
      </c>
      <c r="E330" s="22">
        <f>IF($B330="","",IFERROR(INDEX('Viviendas'!$D$2:$D$61,MATCH($B330,'Viviendas'!$B$2:$B$61,0)),0))</f>
        <v/>
      </c>
      <c r="F330" s="23" t="n"/>
      <c r="G330" s="24" t="n"/>
      <c r="H330" s="25" t="n"/>
      <c r="I330" s="22">
        <f>IF($B330="","",N($E330)-N($F330))</f>
        <v/>
      </c>
      <c r="J330" s="20" t="n"/>
    </row>
    <row r="331" ht="20" customHeight="1">
      <c r="A331" s="19" t="n"/>
      <c r="B331" s="20" t="n"/>
      <c r="C331" s="21">
        <f>IF($B331="","",IFERROR(INDEX('Viviendas'!$A$2:$A$61,MATCH($B331,'Viviendas'!$B$2:$B$61,0)),""))</f>
        <v/>
      </c>
      <c r="D331" s="21">
        <f>IF($B331="","",IFERROR(INDEX('Viviendas'!$C$2:$C$61,MATCH($B331,'Viviendas'!$B$2:$B$61,0)),""))</f>
        <v/>
      </c>
      <c r="E331" s="22">
        <f>IF($B331="","",IFERROR(INDEX('Viviendas'!$D$2:$D$61,MATCH($B331,'Viviendas'!$B$2:$B$61,0)),0))</f>
        <v/>
      </c>
      <c r="F331" s="23" t="n"/>
      <c r="G331" s="24" t="n"/>
      <c r="H331" s="25" t="n"/>
      <c r="I331" s="22">
        <f>IF($B331="","",N($E331)-N($F331))</f>
        <v/>
      </c>
      <c r="J331" s="20" t="n"/>
    </row>
    <row r="332" ht="20" customHeight="1">
      <c r="A332" s="19" t="n"/>
      <c r="B332" s="20" t="n"/>
      <c r="C332" s="21">
        <f>IF($B332="","",IFERROR(INDEX('Viviendas'!$A$2:$A$61,MATCH($B332,'Viviendas'!$B$2:$B$61,0)),""))</f>
        <v/>
      </c>
      <c r="D332" s="21">
        <f>IF($B332="","",IFERROR(INDEX('Viviendas'!$C$2:$C$61,MATCH($B332,'Viviendas'!$B$2:$B$61,0)),""))</f>
        <v/>
      </c>
      <c r="E332" s="22">
        <f>IF($B332="","",IFERROR(INDEX('Viviendas'!$D$2:$D$61,MATCH($B332,'Viviendas'!$B$2:$B$61,0)),0))</f>
        <v/>
      </c>
      <c r="F332" s="23" t="n"/>
      <c r="G332" s="24" t="n"/>
      <c r="H332" s="25" t="n"/>
      <c r="I332" s="22">
        <f>IF($B332="","",N($E332)-N($F332))</f>
        <v/>
      </c>
      <c r="J332" s="20" t="n"/>
    </row>
    <row r="333" ht="20" customHeight="1">
      <c r="A333" s="19" t="n"/>
      <c r="B333" s="20" t="n"/>
      <c r="C333" s="21">
        <f>IF($B333="","",IFERROR(INDEX('Viviendas'!$A$2:$A$61,MATCH($B333,'Viviendas'!$B$2:$B$61,0)),""))</f>
        <v/>
      </c>
      <c r="D333" s="21">
        <f>IF($B333="","",IFERROR(INDEX('Viviendas'!$C$2:$C$61,MATCH($B333,'Viviendas'!$B$2:$B$61,0)),""))</f>
        <v/>
      </c>
      <c r="E333" s="22">
        <f>IF($B333="","",IFERROR(INDEX('Viviendas'!$D$2:$D$61,MATCH($B333,'Viviendas'!$B$2:$B$61,0)),0))</f>
        <v/>
      </c>
      <c r="F333" s="23" t="n"/>
      <c r="G333" s="24" t="n"/>
      <c r="H333" s="25" t="n"/>
      <c r="I333" s="22">
        <f>IF($B333="","",N($E333)-N($F333))</f>
        <v/>
      </c>
      <c r="J333" s="20" t="n"/>
    </row>
    <row r="334" ht="20" customHeight="1">
      <c r="A334" s="19" t="n"/>
      <c r="B334" s="20" t="n"/>
      <c r="C334" s="21">
        <f>IF($B334="","",IFERROR(INDEX('Viviendas'!$A$2:$A$61,MATCH($B334,'Viviendas'!$B$2:$B$61,0)),""))</f>
        <v/>
      </c>
      <c r="D334" s="21">
        <f>IF($B334="","",IFERROR(INDEX('Viviendas'!$C$2:$C$61,MATCH($B334,'Viviendas'!$B$2:$B$61,0)),""))</f>
        <v/>
      </c>
      <c r="E334" s="22">
        <f>IF($B334="","",IFERROR(INDEX('Viviendas'!$D$2:$D$61,MATCH($B334,'Viviendas'!$B$2:$B$61,0)),0))</f>
        <v/>
      </c>
      <c r="F334" s="23" t="n"/>
      <c r="G334" s="24" t="n"/>
      <c r="H334" s="25" t="n"/>
      <c r="I334" s="22">
        <f>IF($B334="","",N($E334)-N($F334))</f>
        <v/>
      </c>
      <c r="J334" s="20" t="n"/>
    </row>
    <row r="335" ht="20" customHeight="1">
      <c r="A335" s="19" t="n"/>
      <c r="B335" s="20" t="n"/>
      <c r="C335" s="21">
        <f>IF($B335="","",IFERROR(INDEX('Viviendas'!$A$2:$A$61,MATCH($B335,'Viviendas'!$B$2:$B$61,0)),""))</f>
        <v/>
      </c>
      <c r="D335" s="21">
        <f>IF($B335="","",IFERROR(INDEX('Viviendas'!$C$2:$C$61,MATCH($B335,'Viviendas'!$B$2:$B$61,0)),""))</f>
        <v/>
      </c>
      <c r="E335" s="22">
        <f>IF($B335="","",IFERROR(INDEX('Viviendas'!$D$2:$D$61,MATCH($B335,'Viviendas'!$B$2:$B$61,0)),0))</f>
        <v/>
      </c>
      <c r="F335" s="23" t="n"/>
      <c r="G335" s="24" t="n"/>
      <c r="H335" s="25" t="n"/>
      <c r="I335" s="22">
        <f>IF($B335="","",N($E335)-N($F335))</f>
        <v/>
      </c>
      <c r="J335" s="20" t="n"/>
    </row>
    <row r="336" ht="20" customHeight="1">
      <c r="A336" s="19" t="n"/>
      <c r="B336" s="20" t="n"/>
      <c r="C336" s="21">
        <f>IF($B336="","",IFERROR(INDEX('Viviendas'!$A$2:$A$61,MATCH($B336,'Viviendas'!$B$2:$B$61,0)),""))</f>
        <v/>
      </c>
      <c r="D336" s="21">
        <f>IF($B336="","",IFERROR(INDEX('Viviendas'!$C$2:$C$61,MATCH($B336,'Viviendas'!$B$2:$B$61,0)),""))</f>
        <v/>
      </c>
      <c r="E336" s="22">
        <f>IF($B336="","",IFERROR(INDEX('Viviendas'!$D$2:$D$61,MATCH($B336,'Viviendas'!$B$2:$B$61,0)),0))</f>
        <v/>
      </c>
      <c r="F336" s="23" t="n"/>
      <c r="G336" s="24" t="n"/>
      <c r="H336" s="25" t="n"/>
      <c r="I336" s="22">
        <f>IF($B336="","",N($E336)-N($F336))</f>
        <v/>
      </c>
      <c r="J336" s="20" t="n"/>
    </row>
    <row r="337" ht="20" customHeight="1">
      <c r="A337" s="19" t="n"/>
      <c r="B337" s="20" t="n"/>
      <c r="C337" s="21">
        <f>IF($B337="","",IFERROR(INDEX('Viviendas'!$A$2:$A$61,MATCH($B337,'Viviendas'!$B$2:$B$61,0)),""))</f>
        <v/>
      </c>
      <c r="D337" s="21">
        <f>IF($B337="","",IFERROR(INDEX('Viviendas'!$C$2:$C$61,MATCH($B337,'Viviendas'!$B$2:$B$61,0)),""))</f>
        <v/>
      </c>
      <c r="E337" s="22">
        <f>IF($B337="","",IFERROR(INDEX('Viviendas'!$D$2:$D$61,MATCH($B337,'Viviendas'!$B$2:$B$61,0)),0))</f>
        <v/>
      </c>
      <c r="F337" s="23" t="n"/>
      <c r="G337" s="24" t="n"/>
      <c r="H337" s="25" t="n"/>
      <c r="I337" s="22">
        <f>IF($B337="","",N($E337)-N($F337))</f>
        <v/>
      </c>
      <c r="J337" s="20" t="n"/>
    </row>
    <row r="338" ht="20" customHeight="1">
      <c r="A338" s="19" t="n"/>
      <c r="B338" s="20" t="n"/>
      <c r="C338" s="21">
        <f>IF($B338="","",IFERROR(INDEX('Viviendas'!$A$2:$A$61,MATCH($B338,'Viviendas'!$B$2:$B$61,0)),""))</f>
        <v/>
      </c>
      <c r="D338" s="21">
        <f>IF($B338="","",IFERROR(INDEX('Viviendas'!$C$2:$C$61,MATCH($B338,'Viviendas'!$B$2:$B$61,0)),""))</f>
        <v/>
      </c>
      <c r="E338" s="22">
        <f>IF($B338="","",IFERROR(INDEX('Viviendas'!$D$2:$D$61,MATCH($B338,'Viviendas'!$B$2:$B$61,0)),0))</f>
        <v/>
      </c>
      <c r="F338" s="23" t="n"/>
      <c r="G338" s="24" t="n"/>
      <c r="H338" s="25" t="n"/>
      <c r="I338" s="22">
        <f>IF($B338="","",N($E338)-N($F338))</f>
        <v/>
      </c>
      <c r="J338" s="20" t="n"/>
    </row>
    <row r="339" ht="20" customHeight="1">
      <c r="A339" s="19" t="n"/>
      <c r="B339" s="20" t="n"/>
      <c r="C339" s="21">
        <f>IF($B339="","",IFERROR(INDEX('Viviendas'!$A$2:$A$61,MATCH($B339,'Viviendas'!$B$2:$B$61,0)),""))</f>
        <v/>
      </c>
      <c r="D339" s="21">
        <f>IF($B339="","",IFERROR(INDEX('Viviendas'!$C$2:$C$61,MATCH($B339,'Viviendas'!$B$2:$B$61,0)),""))</f>
        <v/>
      </c>
      <c r="E339" s="22">
        <f>IF($B339="","",IFERROR(INDEX('Viviendas'!$D$2:$D$61,MATCH($B339,'Viviendas'!$B$2:$B$61,0)),0))</f>
        <v/>
      </c>
      <c r="F339" s="23" t="n"/>
      <c r="G339" s="24" t="n"/>
      <c r="H339" s="25" t="n"/>
      <c r="I339" s="22">
        <f>IF($B339="","",N($E339)-N($F339))</f>
        <v/>
      </c>
      <c r="J339" s="20" t="n"/>
    </row>
    <row r="340" ht="20" customHeight="1">
      <c r="A340" s="19" t="n"/>
      <c r="B340" s="20" t="n"/>
      <c r="C340" s="21">
        <f>IF($B340="","",IFERROR(INDEX('Viviendas'!$A$2:$A$61,MATCH($B340,'Viviendas'!$B$2:$B$61,0)),""))</f>
        <v/>
      </c>
      <c r="D340" s="21">
        <f>IF($B340="","",IFERROR(INDEX('Viviendas'!$C$2:$C$61,MATCH($B340,'Viviendas'!$B$2:$B$61,0)),""))</f>
        <v/>
      </c>
      <c r="E340" s="22">
        <f>IF($B340="","",IFERROR(INDEX('Viviendas'!$D$2:$D$61,MATCH($B340,'Viviendas'!$B$2:$B$61,0)),0))</f>
        <v/>
      </c>
      <c r="F340" s="23" t="n"/>
      <c r="G340" s="24" t="n"/>
      <c r="H340" s="25" t="n"/>
      <c r="I340" s="22">
        <f>IF($B340="","",N($E340)-N($F340))</f>
        <v/>
      </c>
      <c r="J340" s="20" t="n"/>
    </row>
    <row r="341" ht="20" customHeight="1">
      <c r="A341" s="19" t="n"/>
      <c r="B341" s="20" t="n"/>
      <c r="C341" s="21">
        <f>IF($B341="","",IFERROR(INDEX('Viviendas'!$A$2:$A$61,MATCH($B341,'Viviendas'!$B$2:$B$61,0)),""))</f>
        <v/>
      </c>
      <c r="D341" s="21">
        <f>IF($B341="","",IFERROR(INDEX('Viviendas'!$C$2:$C$61,MATCH($B341,'Viviendas'!$B$2:$B$61,0)),""))</f>
        <v/>
      </c>
      <c r="E341" s="22">
        <f>IF($B341="","",IFERROR(INDEX('Viviendas'!$D$2:$D$61,MATCH($B341,'Viviendas'!$B$2:$B$61,0)),0))</f>
        <v/>
      </c>
      <c r="F341" s="23" t="n"/>
      <c r="G341" s="24" t="n"/>
      <c r="H341" s="25" t="n"/>
      <c r="I341" s="22">
        <f>IF($B341="","",N($E341)-N($F341))</f>
        <v/>
      </c>
      <c r="J341" s="20" t="n"/>
    </row>
    <row r="342" ht="20" customHeight="1">
      <c r="A342" s="19" t="n"/>
      <c r="B342" s="20" t="n"/>
      <c r="C342" s="21">
        <f>IF($B342="","",IFERROR(INDEX('Viviendas'!$A$2:$A$61,MATCH($B342,'Viviendas'!$B$2:$B$61,0)),""))</f>
        <v/>
      </c>
      <c r="D342" s="21">
        <f>IF($B342="","",IFERROR(INDEX('Viviendas'!$C$2:$C$61,MATCH($B342,'Viviendas'!$B$2:$B$61,0)),""))</f>
        <v/>
      </c>
      <c r="E342" s="22">
        <f>IF($B342="","",IFERROR(INDEX('Viviendas'!$D$2:$D$61,MATCH($B342,'Viviendas'!$B$2:$B$61,0)),0))</f>
        <v/>
      </c>
      <c r="F342" s="23" t="n"/>
      <c r="G342" s="24" t="n"/>
      <c r="H342" s="25" t="n"/>
      <c r="I342" s="22">
        <f>IF($B342="","",N($E342)-N($F342))</f>
        <v/>
      </c>
      <c r="J342" s="20" t="n"/>
    </row>
    <row r="343" ht="20" customHeight="1">
      <c r="A343" s="19" t="n"/>
      <c r="B343" s="20" t="n"/>
      <c r="C343" s="21">
        <f>IF($B343="","",IFERROR(INDEX('Viviendas'!$A$2:$A$61,MATCH($B343,'Viviendas'!$B$2:$B$61,0)),""))</f>
        <v/>
      </c>
      <c r="D343" s="21">
        <f>IF($B343="","",IFERROR(INDEX('Viviendas'!$C$2:$C$61,MATCH($B343,'Viviendas'!$B$2:$B$61,0)),""))</f>
        <v/>
      </c>
      <c r="E343" s="22">
        <f>IF($B343="","",IFERROR(INDEX('Viviendas'!$D$2:$D$61,MATCH($B343,'Viviendas'!$B$2:$B$61,0)),0))</f>
        <v/>
      </c>
      <c r="F343" s="23" t="n"/>
      <c r="G343" s="24" t="n"/>
      <c r="H343" s="25" t="n"/>
      <c r="I343" s="22">
        <f>IF($B343="","",N($E343)-N($F343))</f>
        <v/>
      </c>
      <c r="J343" s="20" t="n"/>
    </row>
    <row r="344" ht="20" customHeight="1">
      <c r="A344" s="19" t="n"/>
      <c r="B344" s="20" t="n"/>
      <c r="C344" s="21">
        <f>IF($B344="","",IFERROR(INDEX('Viviendas'!$A$2:$A$61,MATCH($B344,'Viviendas'!$B$2:$B$61,0)),""))</f>
        <v/>
      </c>
      <c r="D344" s="21">
        <f>IF($B344="","",IFERROR(INDEX('Viviendas'!$C$2:$C$61,MATCH($B344,'Viviendas'!$B$2:$B$61,0)),""))</f>
        <v/>
      </c>
      <c r="E344" s="22">
        <f>IF($B344="","",IFERROR(INDEX('Viviendas'!$D$2:$D$61,MATCH($B344,'Viviendas'!$B$2:$B$61,0)),0))</f>
        <v/>
      </c>
      <c r="F344" s="23" t="n"/>
      <c r="G344" s="24" t="n"/>
      <c r="H344" s="25" t="n"/>
      <c r="I344" s="22">
        <f>IF($B344="","",N($E344)-N($F344))</f>
        <v/>
      </c>
      <c r="J344" s="20" t="n"/>
    </row>
    <row r="345" ht="20" customHeight="1">
      <c r="A345" s="19" t="n"/>
      <c r="B345" s="20" t="n"/>
      <c r="C345" s="21">
        <f>IF($B345="","",IFERROR(INDEX('Viviendas'!$A$2:$A$61,MATCH($B345,'Viviendas'!$B$2:$B$61,0)),""))</f>
        <v/>
      </c>
      <c r="D345" s="21">
        <f>IF($B345="","",IFERROR(INDEX('Viviendas'!$C$2:$C$61,MATCH($B345,'Viviendas'!$B$2:$B$61,0)),""))</f>
        <v/>
      </c>
      <c r="E345" s="22">
        <f>IF($B345="","",IFERROR(INDEX('Viviendas'!$D$2:$D$61,MATCH($B345,'Viviendas'!$B$2:$B$61,0)),0))</f>
        <v/>
      </c>
      <c r="F345" s="23" t="n"/>
      <c r="G345" s="24" t="n"/>
      <c r="H345" s="25" t="n"/>
      <c r="I345" s="22">
        <f>IF($B345="","",N($E345)-N($F345))</f>
        <v/>
      </c>
      <c r="J345" s="20" t="n"/>
    </row>
    <row r="346" ht="20" customHeight="1">
      <c r="A346" s="19" t="n"/>
      <c r="B346" s="20" t="n"/>
      <c r="C346" s="21">
        <f>IF($B346="","",IFERROR(INDEX('Viviendas'!$A$2:$A$61,MATCH($B346,'Viviendas'!$B$2:$B$61,0)),""))</f>
        <v/>
      </c>
      <c r="D346" s="21">
        <f>IF($B346="","",IFERROR(INDEX('Viviendas'!$C$2:$C$61,MATCH($B346,'Viviendas'!$B$2:$B$61,0)),""))</f>
        <v/>
      </c>
      <c r="E346" s="22">
        <f>IF($B346="","",IFERROR(INDEX('Viviendas'!$D$2:$D$61,MATCH($B346,'Viviendas'!$B$2:$B$61,0)),0))</f>
        <v/>
      </c>
      <c r="F346" s="23" t="n"/>
      <c r="G346" s="24" t="n"/>
      <c r="H346" s="25" t="n"/>
      <c r="I346" s="22">
        <f>IF($B346="","",N($E346)-N($F346))</f>
        <v/>
      </c>
      <c r="J346" s="20" t="n"/>
    </row>
    <row r="347" ht="20" customHeight="1">
      <c r="A347" s="19" t="n"/>
      <c r="B347" s="20" t="n"/>
      <c r="C347" s="21">
        <f>IF($B347="","",IFERROR(INDEX('Viviendas'!$A$2:$A$61,MATCH($B347,'Viviendas'!$B$2:$B$61,0)),""))</f>
        <v/>
      </c>
      <c r="D347" s="21">
        <f>IF($B347="","",IFERROR(INDEX('Viviendas'!$C$2:$C$61,MATCH($B347,'Viviendas'!$B$2:$B$61,0)),""))</f>
        <v/>
      </c>
      <c r="E347" s="22">
        <f>IF($B347="","",IFERROR(INDEX('Viviendas'!$D$2:$D$61,MATCH($B347,'Viviendas'!$B$2:$B$61,0)),0))</f>
        <v/>
      </c>
      <c r="F347" s="23" t="n"/>
      <c r="G347" s="24" t="n"/>
      <c r="H347" s="25" t="n"/>
      <c r="I347" s="22">
        <f>IF($B347="","",N($E347)-N($F347))</f>
        <v/>
      </c>
      <c r="J347" s="20" t="n"/>
    </row>
    <row r="348" ht="20" customHeight="1">
      <c r="A348" s="19" t="n"/>
      <c r="B348" s="20" t="n"/>
      <c r="C348" s="21">
        <f>IF($B348="","",IFERROR(INDEX('Viviendas'!$A$2:$A$61,MATCH($B348,'Viviendas'!$B$2:$B$61,0)),""))</f>
        <v/>
      </c>
      <c r="D348" s="21">
        <f>IF($B348="","",IFERROR(INDEX('Viviendas'!$C$2:$C$61,MATCH($B348,'Viviendas'!$B$2:$B$61,0)),""))</f>
        <v/>
      </c>
      <c r="E348" s="22">
        <f>IF($B348="","",IFERROR(INDEX('Viviendas'!$D$2:$D$61,MATCH($B348,'Viviendas'!$B$2:$B$61,0)),0))</f>
        <v/>
      </c>
      <c r="F348" s="23" t="n"/>
      <c r="G348" s="24" t="n"/>
      <c r="H348" s="25" t="n"/>
      <c r="I348" s="22">
        <f>IF($B348="","",N($E348)-N($F348))</f>
        <v/>
      </c>
      <c r="J348" s="20" t="n"/>
    </row>
    <row r="349" ht="20" customHeight="1">
      <c r="A349" s="19" t="n"/>
      <c r="B349" s="20" t="n"/>
      <c r="C349" s="21">
        <f>IF($B349="","",IFERROR(INDEX('Viviendas'!$A$2:$A$61,MATCH($B349,'Viviendas'!$B$2:$B$61,0)),""))</f>
        <v/>
      </c>
      <c r="D349" s="21">
        <f>IF($B349="","",IFERROR(INDEX('Viviendas'!$C$2:$C$61,MATCH($B349,'Viviendas'!$B$2:$B$61,0)),""))</f>
        <v/>
      </c>
      <c r="E349" s="22">
        <f>IF($B349="","",IFERROR(INDEX('Viviendas'!$D$2:$D$61,MATCH($B349,'Viviendas'!$B$2:$B$61,0)),0))</f>
        <v/>
      </c>
      <c r="F349" s="23" t="n"/>
      <c r="G349" s="24" t="n"/>
      <c r="H349" s="25" t="n"/>
      <c r="I349" s="22">
        <f>IF($B349="","",N($E349)-N($F349))</f>
        <v/>
      </c>
      <c r="J349" s="20" t="n"/>
    </row>
    <row r="350" ht="20" customHeight="1">
      <c r="A350" s="19" t="n"/>
      <c r="B350" s="20" t="n"/>
      <c r="C350" s="21">
        <f>IF($B350="","",IFERROR(INDEX('Viviendas'!$A$2:$A$61,MATCH($B350,'Viviendas'!$B$2:$B$61,0)),""))</f>
        <v/>
      </c>
      <c r="D350" s="21">
        <f>IF($B350="","",IFERROR(INDEX('Viviendas'!$C$2:$C$61,MATCH($B350,'Viviendas'!$B$2:$B$61,0)),""))</f>
        <v/>
      </c>
      <c r="E350" s="22">
        <f>IF($B350="","",IFERROR(INDEX('Viviendas'!$D$2:$D$61,MATCH($B350,'Viviendas'!$B$2:$B$61,0)),0))</f>
        <v/>
      </c>
      <c r="F350" s="23" t="n"/>
      <c r="G350" s="24" t="n"/>
      <c r="H350" s="25" t="n"/>
      <c r="I350" s="22">
        <f>IF($B350="","",N($E350)-N($F350))</f>
        <v/>
      </c>
      <c r="J350" s="20" t="n"/>
    </row>
    <row r="351" ht="20" customHeight="1">
      <c r="A351" s="19" t="n"/>
      <c r="B351" s="20" t="n"/>
      <c r="C351" s="21">
        <f>IF($B351="","",IFERROR(INDEX('Viviendas'!$A$2:$A$61,MATCH($B351,'Viviendas'!$B$2:$B$61,0)),""))</f>
        <v/>
      </c>
      <c r="D351" s="21">
        <f>IF($B351="","",IFERROR(INDEX('Viviendas'!$C$2:$C$61,MATCH($B351,'Viviendas'!$B$2:$B$61,0)),""))</f>
        <v/>
      </c>
      <c r="E351" s="22">
        <f>IF($B351="","",IFERROR(INDEX('Viviendas'!$D$2:$D$61,MATCH($B351,'Viviendas'!$B$2:$B$61,0)),0))</f>
        <v/>
      </c>
      <c r="F351" s="23" t="n"/>
      <c r="G351" s="24" t="n"/>
      <c r="H351" s="25" t="n"/>
      <c r="I351" s="22">
        <f>IF($B351="","",N($E351)-N($F351))</f>
        <v/>
      </c>
      <c r="J351" s="20" t="n"/>
    </row>
    <row r="352" ht="20" customHeight="1">
      <c r="A352" s="19" t="n"/>
      <c r="B352" s="20" t="n"/>
      <c r="C352" s="21">
        <f>IF($B352="","",IFERROR(INDEX('Viviendas'!$A$2:$A$61,MATCH($B352,'Viviendas'!$B$2:$B$61,0)),""))</f>
        <v/>
      </c>
      <c r="D352" s="21">
        <f>IF($B352="","",IFERROR(INDEX('Viviendas'!$C$2:$C$61,MATCH($B352,'Viviendas'!$B$2:$B$61,0)),""))</f>
        <v/>
      </c>
      <c r="E352" s="22">
        <f>IF($B352="","",IFERROR(INDEX('Viviendas'!$D$2:$D$61,MATCH($B352,'Viviendas'!$B$2:$B$61,0)),0))</f>
        <v/>
      </c>
      <c r="F352" s="23" t="n"/>
      <c r="G352" s="24" t="n"/>
      <c r="H352" s="25" t="n"/>
      <c r="I352" s="22">
        <f>IF($B352="","",N($E352)-N($F352))</f>
        <v/>
      </c>
      <c r="J352" s="20" t="n"/>
    </row>
    <row r="353" ht="20" customHeight="1">
      <c r="A353" s="19" t="n"/>
      <c r="B353" s="20" t="n"/>
      <c r="C353" s="21">
        <f>IF($B353="","",IFERROR(INDEX('Viviendas'!$A$2:$A$61,MATCH($B353,'Viviendas'!$B$2:$B$61,0)),""))</f>
        <v/>
      </c>
      <c r="D353" s="21">
        <f>IF($B353="","",IFERROR(INDEX('Viviendas'!$C$2:$C$61,MATCH($B353,'Viviendas'!$B$2:$B$61,0)),""))</f>
        <v/>
      </c>
      <c r="E353" s="22">
        <f>IF($B353="","",IFERROR(INDEX('Viviendas'!$D$2:$D$61,MATCH($B353,'Viviendas'!$B$2:$B$61,0)),0))</f>
        <v/>
      </c>
      <c r="F353" s="23" t="n"/>
      <c r="G353" s="24" t="n"/>
      <c r="H353" s="25" t="n"/>
      <c r="I353" s="22">
        <f>IF($B353="","",N($E353)-N($F353))</f>
        <v/>
      </c>
      <c r="J353" s="20" t="n"/>
    </row>
    <row r="354" ht="20" customHeight="1">
      <c r="A354" s="19" t="n"/>
      <c r="B354" s="20" t="n"/>
      <c r="C354" s="21">
        <f>IF($B354="","",IFERROR(INDEX('Viviendas'!$A$2:$A$61,MATCH($B354,'Viviendas'!$B$2:$B$61,0)),""))</f>
        <v/>
      </c>
      <c r="D354" s="21">
        <f>IF($B354="","",IFERROR(INDEX('Viviendas'!$C$2:$C$61,MATCH($B354,'Viviendas'!$B$2:$B$61,0)),""))</f>
        <v/>
      </c>
      <c r="E354" s="22">
        <f>IF($B354="","",IFERROR(INDEX('Viviendas'!$D$2:$D$61,MATCH($B354,'Viviendas'!$B$2:$B$61,0)),0))</f>
        <v/>
      </c>
      <c r="F354" s="23" t="n"/>
      <c r="G354" s="24" t="n"/>
      <c r="H354" s="25" t="n"/>
      <c r="I354" s="22">
        <f>IF($B354="","",N($E354)-N($F354))</f>
        <v/>
      </c>
      <c r="J354" s="20" t="n"/>
    </row>
    <row r="355" ht="20" customHeight="1">
      <c r="A355" s="19" t="n"/>
      <c r="B355" s="20" t="n"/>
      <c r="C355" s="21">
        <f>IF($B355="","",IFERROR(INDEX('Viviendas'!$A$2:$A$61,MATCH($B355,'Viviendas'!$B$2:$B$61,0)),""))</f>
        <v/>
      </c>
      <c r="D355" s="21">
        <f>IF($B355="","",IFERROR(INDEX('Viviendas'!$C$2:$C$61,MATCH($B355,'Viviendas'!$B$2:$B$61,0)),""))</f>
        <v/>
      </c>
      <c r="E355" s="22">
        <f>IF($B355="","",IFERROR(INDEX('Viviendas'!$D$2:$D$61,MATCH($B355,'Viviendas'!$B$2:$B$61,0)),0))</f>
        <v/>
      </c>
      <c r="F355" s="23" t="n"/>
      <c r="G355" s="24" t="n"/>
      <c r="H355" s="25" t="n"/>
      <c r="I355" s="22">
        <f>IF($B355="","",N($E355)-N($F355))</f>
        <v/>
      </c>
      <c r="J355" s="20" t="n"/>
    </row>
    <row r="356" ht="20" customHeight="1">
      <c r="A356" s="19" t="n"/>
      <c r="B356" s="20" t="n"/>
      <c r="C356" s="21">
        <f>IF($B356="","",IFERROR(INDEX('Viviendas'!$A$2:$A$61,MATCH($B356,'Viviendas'!$B$2:$B$61,0)),""))</f>
        <v/>
      </c>
      <c r="D356" s="21">
        <f>IF($B356="","",IFERROR(INDEX('Viviendas'!$C$2:$C$61,MATCH($B356,'Viviendas'!$B$2:$B$61,0)),""))</f>
        <v/>
      </c>
      <c r="E356" s="22">
        <f>IF($B356="","",IFERROR(INDEX('Viviendas'!$D$2:$D$61,MATCH($B356,'Viviendas'!$B$2:$B$61,0)),0))</f>
        <v/>
      </c>
      <c r="F356" s="23" t="n"/>
      <c r="G356" s="24" t="n"/>
      <c r="H356" s="25" t="n"/>
      <c r="I356" s="22">
        <f>IF($B356="","",N($E356)-N($F356))</f>
        <v/>
      </c>
      <c r="J356" s="20" t="n"/>
    </row>
    <row r="357" ht="20" customHeight="1">
      <c r="A357" s="19" t="n"/>
      <c r="B357" s="20" t="n"/>
      <c r="C357" s="21">
        <f>IF($B357="","",IFERROR(INDEX('Viviendas'!$A$2:$A$61,MATCH($B357,'Viviendas'!$B$2:$B$61,0)),""))</f>
        <v/>
      </c>
      <c r="D357" s="21">
        <f>IF($B357="","",IFERROR(INDEX('Viviendas'!$C$2:$C$61,MATCH($B357,'Viviendas'!$B$2:$B$61,0)),""))</f>
        <v/>
      </c>
      <c r="E357" s="22">
        <f>IF($B357="","",IFERROR(INDEX('Viviendas'!$D$2:$D$61,MATCH($B357,'Viviendas'!$B$2:$B$61,0)),0))</f>
        <v/>
      </c>
      <c r="F357" s="23" t="n"/>
      <c r="G357" s="24" t="n"/>
      <c r="H357" s="25" t="n"/>
      <c r="I357" s="22">
        <f>IF($B357="","",N($E357)-N($F357))</f>
        <v/>
      </c>
      <c r="J357" s="20" t="n"/>
    </row>
    <row r="358" ht="20" customHeight="1">
      <c r="A358" s="19" t="n"/>
      <c r="B358" s="20" t="n"/>
      <c r="C358" s="21">
        <f>IF($B358="","",IFERROR(INDEX('Viviendas'!$A$2:$A$61,MATCH($B358,'Viviendas'!$B$2:$B$61,0)),""))</f>
        <v/>
      </c>
      <c r="D358" s="21">
        <f>IF($B358="","",IFERROR(INDEX('Viviendas'!$C$2:$C$61,MATCH($B358,'Viviendas'!$B$2:$B$61,0)),""))</f>
        <v/>
      </c>
      <c r="E358" s="22">
        <f>IF($B358="","",IFERROR(INDEX('Viviendas'!$D$2:$D$61,MATCH($B358,'Viviendas'!$B$2:$B$61,0)),0))</f>
        <v/>
      </c>
      <c r="F358" s="23" t="n"/>
      <c r="G358" s="24" t="n"/>
      <c r="H358" s="25" t="n"/>
      <c r="I358" s="22">
        <f>IF($B358="","",N($E358)-N($F358))</f>
        <v/>
      </c>
      <c r="J358" s="20" t="n"/>
    </row>
    <row r="359" ht="20" customHeight="1">
      <c r="A359" s="19" t="n"/>
      <c r="B359" s="20" t="n"/>
      <c r="C359" s="21">
        <f>IF($B359="","",IFERROR(INDEX('Viviendas'!$A$2:$A$61,MATCH($B359,'Viviendas'!$B$2:$B$61,0)),""))</f>
        <v/>
      </c>
      <c r="D359" s="21">
        <f>IF($B359="","",IFERROR(INDEX('Viviendas'!$C$2:$C$61,MATCH($B359,'Viviendas'!$B$2:$B$61,0)),""))</f>
        <v/>
      </c>
      <c r="E359" s="22">
        <f>IF($B359="","",IFERROR(INDEX('Viviendas'!$D$2:$D$61,MATCH($B359,'Viviendas'!$B$2:$B$61,0)),0))</f>
        <v/>
      </c>
      <c r="F359" s="23" t="n"/>
      <c r="G359" s="24" t="n"/>
      <c r="H359" s="25" t="n"/>
      <c r="I359" s="22">
        <f>IF($B359="","",N($E359)-N($F359))</f>
        <v/>
      </c>
      <c r="J359" s="20" t="n"/>
    </row>
    <row r="360" ht="20" customHeight="1">
      <c r="A360" s="19" t="n"/>
      <c r="B360" s="20" t="n"/>
      <c r="C360" s="21">
        <f>IF($B360="","",IFERROR(INDEX('Viviendas'!$A$2:$A$61,MATCH($B360,'Viviendas'!$B$2:$B$61,0)),""))</f>
        <v/>
      </c>
      <c r="D360" s="21">
        <f>IF($B360="","",IFERROR(INDEX('Viviendas'!$C$2:$C$61,MATCH($B360,'Viviendas'!$B$2:$B$61,0)),""))</f>
        <v/>
      </c>
      <c r="E360" s="22">
        <f>IF($B360="","",IFERROR(INDEX('Viviendas'!$D$2:$D$61,MATCH($B360,'Viviendas'!$B$2:$B$61,0)),0))</f>
        <v/>
      </c>
      <c r="F360" s="23" t="n"/>
      <c r="G360" s="24" t="n"/>
      <c r="H360" s="25" t="n"/>
      <c r="I360" s="22">
        <f>IF($B360="","",N($E360)-N($F360))</f>
        <v/>
      </c>
      <c r="J360" s="20" t="n"/>
    </row>
    <row r="361" ht="20" customHeight="1">
      <c r="A361" s="19" t="n"/>
      <c r="B361" s="20" t="n"/>
      <c r="C361" s="21">
        <f>IF($B361="","",IFERROR(INDEX('Viviendas'!$A$2:$A$61,MATCH($B361,'Viviendas'!$B$2:$B$61,0)),""))</f>
        <v/>
      </c>
      <c r="D361" s="21">
        <f>IF($B361="","",IFERROR(INDEX('Viviendas'!$C$2:$C$61,MATCH($B361,'Viviendas'!$B$2:$B$61,0)),""))</f>
        <v/>
      </c>
      <c r="E361" s="22">
        <f>IF($B361="","",IFERROR(INDEX('Viviendas'!$D$2:$D$61,MATCH($B361,'Viviendas'!$B$2:$B$61,0)),0))</f>
        <v/>
      </c>
      <c r="F361" s="23" t="n"/>
      <c r="G361" s="24" t="n"/>
      <c r="H361" s="25" t="n"/>
      <c r="I361" s="22">
        <f>IF($B361="","",N($E361)-N($F361))</f>
        <v/>
      </c>
      <c r="J361" s="20" t="n"/>
    </row>
    <row r="362" ht="20" customHeight="1">
      <c r="A362" s="19" t="n"/>
      <c r="B362" s="20" t="n"/>
      <c r="C362" s="21">
        <f>IF($B362="","",IFERROR(INDEX('Viviendas'!$A$2:$A$61,MATCH($B362,'Viviendas'!$B$2:$B$61,0)),""))</f>
        <v/>
      </c>
      <c r="D362" s="21">
        <f>IF($B362="","",IFERROR(INDEX('Viviendas'!$C$2:$C$61,MATCH($B362,'Viviendas'!$B$2:$B$61,0)),""))</f>
        <v/>
      </c>
      <c r="E362" s="22">
        <f>IF($B362="","",IFERROR(INDEX('Viviendas'!$D$2:$D$61,MATCH($B362,'Viviendas'!$B$2:$B$61,0)),0))</f>
        <v/>
      </c>
      <c r="F362" s="23" t="n"/>
      <c r="G362" s="24" t="n"/>
      <c r="H362" s="25" t="n"/>
      <c r="I362" s="22">
        <f>IF($B362="","",N($E362)-N($F362))</f>
        <v/>
      </c>
      <c r="J362" s="20" t="n"/>
    </row>
    <row r="363" ht="20" customHeight="1">
      <c r="A363" s="19" t="n"/>
      <c r="B363" s="20" t="n"/>
      <c r="C363" s="21">
        <f>IF($B363="","",IFERROR(INDEX('Viviendas'!$A$2:$A$61,MATCH($B363,'Viviendas'!$B$2:$B$61,0)),""))</f>
        <v/>
      </c>
      <c r="D363" s="21">
        <f>IF($B363="","",IFERROR(INDEX('Viviendas'!$C$2:$C$61,MATCH($B363,'Viviendas'!$B$2:$B$61,0)),""))</f>
        <v/>
      </c>
      <c r="E363" s="22">
        <f>IF($B363="","",IFERROR(INDEX('Viviendas'!$D$2:$D$61,MATCH($B363,'Viviendas'!$B$2:$B$61,0)),0))</f>
        <v/>
      </c>
      <c r="F363" s="23" t="n"/>
      <c r="G363" s="24" t="n"/>
      <c r="H363" s="25" t="n"/>
      <c r="I363" s="22">
        <f>IF($B363="","",N($E363)-N($F363))</f>
        <v/>
      </c>
      <c r="J363" s="20" t="n"/>
    </row>
    <row r="364" ht="20" customHeight="1">
      <c r="A364" s="19" t="n"/>
      <c r="B364" s="20" t="n"/>
      <c r="C364" s="21">
        <f>IF($B364="","",IFERROR(INDEX('Viviendas'!$A$2:$A$61,MATCH($B364,'Viviendas'!$B$2:$B$61,0)),""))</f>
        <v/>
      </c>
      <c r="D364" s="21">
        <f>IF($B364="","",IFERROR(INDEX('Viviendas'!$C$2:$C$61,MATCH($B364,'Viviendas'!$B$2:$B$61,0)),""))</f>
        <v/>
      </c>
      <c r="E364" s="22">
        <f>IF($B364="","",IFERROR(INDEX('Viviendas'!$D$2:$D$61,MATCH($B364,'Viviendas'!$B$2:$B$61,0)),0))</f>
        <v/>
      </c>
      <c r="F364" s="23" t="n"/>
      <c r="G364" s="24" t="n"/>
      <c r="H364" s="25" t="n"/>
      <c r="I364" s="22">
        <f>IF($B364="","",N($E364)-N($F364))</f>
        <v/>
      </c>
      <c r="J364" s="20" t="n"/>
    </row>
    <row r="365" ht="20" customHeight="1">
      <c r="A365" s="19" t="n"/>
      <c r="B365" s="20" t="n"/>
      <c r="C365" s="21">
        <f>IF($B365="","",IFERROR(INDEX('Viviendas'!$A$2:$A$61,MATCH($B365,'Viviendas'!$B$2:$B$61,0)),""))</f>
        <v/>
      </c>
      <c r="D365" s="21">
        <f>IF($B365="","",IFERROR(INDEX('Viviendas'!$C$2:$C$61,MATCH($B365,'Viviendas'!$B$2:$B$61,0)),""))</f>
        <v/>
      </c>
      <c r="E365" s="22">
        <f>IF($B365="","",IFERROR(INDEX('Viviendas'!$D$2:$D$61,MATCH($B365,'Viviendas'!$B$2:$B$61,0)),0))</f>
        <v/>
      </c>
      <c r="F365" s="23" t="n"/>
      <c r="G365" s="24" t="n"/>
      <c r="H365" s="25" t="n"/>
      <c r="I365" s="22">
        <f>IF($B365="","",N($E365)-N($F365))</f>
        <v/>
      </c>
      <c r="J365" s="20" t="n"/>
    </row>
    <row r="366" ht="20" customHeight="1">
      <c r="A366" s="19" t="n"/>
      <c r="B366" s="20" t="n"/>
      <c r="C366" s="21">
        <f>IF($B366="","",IFERROR(INDEX('Viviendas'!$A$2:$A$61,MATCH($B366,'Viviendas'!$B$2:$B$61,0)),""))</f>
        <v/>
      </c>
      <c r="D366" s="21">
        <f>IF($B366="","",IFERROR(INDEX('Viviendas'!$C$2:$C$61,MATCH($B366,'Viviendas'!$B$2:$B$61,0)),""))</f>
        <v/>
      </c>
      <c r="E366" s="22">
        <f>IF($B366="","",IFERROR(INDEX('Viviendas'!$D$2:$D$61,MATCH($B366,'Viviendas'!$B$2:$B$61,0)),0))</f>
        <v/>
      </c>
      <c r="F366" s="23" t="n"/>
      <c r="G366" s="24" t="n"/>
      <c r="H366" s="25" t="n"/>
      <c r="I366" s="22">
        <f>IF($B366="","",N($E366)-N($F366))</f>
        <v/>
      </c>
      <c r="J366" s="20" t="n"/>
    </row>
    <row r="367" ht="20" customHeight="1">
      <c r="A367" s="19" t="n"/>
      <c r="B367" s="20" t="n"/>
      <c r="C367" s="21">
        <f>IF($B367="","",IFERROR(INDEX('Viviendas'!$A$2:$A$61,MATCH($B367,'Viviendas'!$B$2:$B$61,0)),""))</f>
        <v/>
      </c>
      <c r="D367" s="21">
        <f>IF($B367="","",IFERROR(INDEX('Viviendas'!$C$2:$C$61,MATCH($B367,'Viviendas'!$B$2:$B$61,0)),""))</f>
        <v/>
      </c>
      <c r="E367" s="22">
        <f>IF($B367="","",IFERROR(INDEX('Viviendas'!$D$2:$D$61,MATCH($B367,'Viviendas'!$B$2:$B$61,0)),0))</f>
        <v/>
      </c>
      <c r="F367" s="23" t="n"/>
      <c r="G367" s="24" t="n"/>
      <c r="H367" s="25" t="n"/>
      <c r="I367" s="22">
        <f>IF($B367="","",N($E367)-N($F367))</f>
        <v/>
      </c>
      <c r="J367" s="20" t="n"/>
    </row>
    <row r="368" ht="20" customHeight="1">
      <c r="A368" s="19" t="n"/>
      <c r="B368" s="20" t="n"/>
      <c r="C368" s="21">
        <f>IF($B368="","",IFERROR(INDEX('Viviendas'!$A$2:$A$61,MATCH($B368,'Viviendas'!$B$2:$B$61,0)),""))</f>
        <v/>
      </c>
      <c r="D368" s="21">
        <f>IF($B368="","",IFERROR(INDEX('Viviendas'!$C$2:$C$61,MATCH($B368,'Viviendas'!$B$2:$B$61,0)),""))</f>
        <v/>
      </c>
      <c r="E368" s="22">
        <f>IF($B368="","",IFERROR(INDEX('Viviendas'!$D$2:$D$61,MATCH($B368,'Viviendas'!$B$2:$B$61,0)),0))</f>
        <v/>
      </c>
      <c r="F368" s="23" t="n"/>
      <c r="G368" s="24" t="n"/>
      <c r="H368" s="25" t="n"/>
      <c r="I368" s="22">
        <f>IF($B368="","",N($E368)-N($F368))</f>
        <v/>
      </c>
      <c r="J368" s="20" t="n"/>
    </row>
    <row r="369" ht="20" customHeight="1">
      <c r="A369" s="19" t="n"/>
      <c r="B369" s="20" t="n"/>
      <c r="C369" s="21">
        <f>IF($B369="","",IFERROR(INDEX('Viviendas'!$A$2:$A$61,MATCH($B369,'Viviendas'!$B$2:$B$61,0)),""))</f>
        <v/>
      </c>
      <c r="D369" s="21">
        <f>IF($B369="","",IFERROR(INDEX('Viviendas'!$C$2:$C$61,MATCH($B369,'Viviendas'!$B$2:$B$61,0)),""))</f>
        <v/>
      </c>
      <c r="E369" s="22">
        <f>IF($B369="","",IFERROR(INDEX('Viviendas'!$D$2:$D$61,MATCH($B369,'Viviendas'!$B$2:$B$61,0)),0))</f>
        <v/>
      </c>
      <c r="F369" s="23" t="n"/>
      <c r="G369" s="24" t="n"/>
      <c r="H369" s="25" t="n"/>
      <c r="I369" s="22">
        <f>IF($B369="","",N($E369)-N($F369))</f>
        <v/>
      </c>
      <c r="J369" s="20" t="n"/>
    </row>
    <row r="370" ht="20" customHeight="1">
      <c r="A370" s="19" t="n"/>
      <c r="B370" s="20" t="n"/>
      <c r="C370" s="21">
        <f>IF($B370="","",IFERROR(INDEX('Viviendas'!$A$2:$A$61,MATCH($B370,'Viviendas'!$B$2:$B$61,0)),""))</f>
        <v/>
      </c>
      <c r="D370" s="21">
        <f>IF($B370="","",IFERROR(INDEX('Viviendas'!$C$2:$C$61,MATCH($B370,'Viviendas'!$B$2:$B$61,0)),""))</f>
        <v/>
      </c>
      <c r="E370" s="22">
        <f>IF($B370="","",IFERROR(INDEX('Viviendas'!$D$2:$D$61,MATCH($B370,'Viviendas'!$B$2:$B$61,0)),0))</f>
        <v/>
      </c>
      <c r="F370" s="23" t="n"/>
      <c r="G370" s="24" t="n"/>
      <c r="H370" s="25" t="n"/>
      <c r="I370" s="22">
        <f>IF($B370="","",N($E370)-N($F370))</f>
        <v/>
      </c>
      <c r="J370" s="20" t="n"/>
    </row>
    <row r="371" ht="20" customHeight="1">
      <c r="A371" s="19" t="n"/>
      <c r="B371" s="20" t="n"/>
      <c r="C371" s="21">
        <f>IF($B371="","",IFERROR(INDEX('Viviendas'!$A$2:$A$61,MATCH($B371,'Viviendas'!$B$2:$B$61,0)),""))</f>
        <v/>
      </c>
      <c r="D371" s="21">
        <f>IF($B371="","",IFERROR(INDEX('Viviendas'!$C$2:$C$61,MATCH($B371,'Viviendas'!$B$2:$B$61,0)),""))</f>
        <v/>
      </c>
      <c r="E371" s="22">
        <f>IF($B371="","",IFERROR(INDEX('Viviendas'!$D$2:$D$61,MATCH($B371,'Viviendas'!$B$2:$B$61,0)),0))</f>
        <v/>
      </c>
      <c r="F371" s="23" t="n"/>
      <c r="G371" s="24" t="n"/>
      <c r="H371" s="25" t="n"/>
      <c r="I371" s="22">
        <f>IF($B371="","",N($E371)-N($F371))</f>
        <v/>
      </c>
      <c r="J371" s="20" t="n"/>
    </row>
    <row r="372" ht="20" customHeight="1">
      <c r="A372" s="19" t="n"/>
      <c r="B372" s="20" t="n"/>
      <c r="C372" s="21">
        <f>IF($B372="","",IFERROR(INDEX('Viviendas'!$A$2:$A$61,MATCH($B372,'Viviendas'!$B$2:$B$61,0)),""))</f>
        <v/>
      </c>
      <c r="D372" s="21">
        <f>IF($B372="","",IFERROR(INDEX('Viviendas'!$C$2:$C$61,MATCH($B372,'Viviendas'!$B$2:$B$61,0)),""))</f>
        <v/>
      </c>
      <c r="E372" s="22">
        <f>IF($B372="","",IFERROR(INDEX('Viviendas'!$D$2:$D$61,MATCH($B372,'Viviendas'!$B$2:$B$61,0)),0))</f>
        <v/>
      </c>
      <c r="F372" s="23" t="n"/>
      <c r="G372" s="24" t="n"/>
      <c r="H372" s="25" t="n"/>
      <c r="I372" s="22">
        <f>IF($B372="","",N($E372)-N($F372))</f>
        <v/>
      </c>
      <c r="J372" s="20" t="n"/>
    </row>
    <row r="373" ht="20" customHeight="1">
      <c r="A373" s="19" t="n"/>
      <c r="B373" s="20" t="n"/>
      <c r="C373" s="21">
        <f>IF($B373="","",IFERROR(INDEX('Viviendas'!$A$2:$A$61,MATCH($B373,'Viviendas'!$B$2:$B$61,0)),""))</f>
        <v/>
      </c>
      <c r="D373" s="21">
        <f>IF($B373="","",IFERROR(INDEX('Viviendas'!$C$2:$C$61,MATCH($B373,'Viviendas'!$B$2:$B$61,0)),""))</f>
        <v/>
      </c>
      <c r="E373" s="22">
        <f>IF($B373="","",IFERROR(INDEX('Viviendas'!$D$2:$D$61,MATCH($B373,'Viviendas'!$B$2:$B$61,0)),0))</f>
        <v/>
      </c>
      <c r="F373" s="23" t="n"/>
      <c r="G373" s="24" t="n"/>
      <c r="H373" s="25" t="n"/>
      <c r="I373" s="22">
        <f>IF($B373="","",N($E373)-N($F373))</f>
        <v/>
      </c>
      <c r="J373" s="20" t="n"/>
    </row>
    <row r="374" ht="20" customHeight="1">
      <c r="A374" s="19" t="n"/>
      <c r="B374" s="20" t="n"/>
      <c r="C374" s="21">
        <f>IF($B374="","",IFERROR(INDEX('Viviendas'!$A$2:$A$61,MATCH($B374,'Viviendas'!$B$2:$B$61,0)),""))</f>
        <v/>
      </c>
      <c r="D374" s="21">
        <f>IF($B374="","",IFERROR(INDEX('Viviendas'!$C$2:$C$61,MATCH($B374,'Viviendas'!$B$2:$B$61,0)),""))</f>
        <v/>
      </c>
      <c r="E374" s="22">
        <f>IF($B374="","",IFERROR(INDEX('Viviendas'!$D$2:$D$61,MATCH($B374,'Viviendas'!$B$2:$B$61,0)),0))</f>
        <v/>
      </c>
      <c r="F374" s="23" t="n"/>
      <c r="G374" s="24" t="n"/>
      <c r="H374" s="25" t="n"/>
      <c r="I374" s="22">
        <f>IF($B374="","",N($E374)-N($F374))</f>
        <v/>
      </c>
      <c r="J374" s="20" t="n"/>
    </row>
    <row r="375" ht="20" customHeight="1">
      <c r="A375" s="19" t="n"/>
      <c r="B375" s="20" t="n"/>
      <c r="C375" s="21">
        <f>IF($B375="","",IFERROR(INDEX('Viviendas'!$A$2:$A$61,MATCH($B375,'Viviendas'!$B$2:$B$61,0)),""))</f>
        <v/>
      </c>
      <c r="D375" s="21">
        <f>IF($B375="","",IFERROR(INDEX('Viviendas'!$C$2:$C$61,MATCH($B375,'Viviendas'!$B$2:$B$61,0)),""))</f>
        <v/>
      </c>
      <c r="E375" s="22">
        <f>IF($B375="","",IFERROR(INDEX('Viviendas'!$D$2:$D$61,MATCH($B375,'Viviendas'!$B$2:$B$61,0)),0))</f>
        <v/>
      </c>
      <c r="F375" s="23" t="n"/>
      <c r="G375" s="24" t="n"/>
      <c r="H375" s="25" t="n"/>
      <c r="I375" s="22">
        <f>IF($B375="","",N($E375)-N($F375))</f>
        <v/>
      </c>
      <c r="J375" s="20" t="n"/>
    </row>
    <row r="376" ht="20" customHeight="1">
      <c r="A376" s="19" t="n"/>
      <c r="B376" s="20" t="n"/>
      <c r="C376" s="21">
        <f>IF($B376="","",IFERROR(INDEX('Viviendas'!$A$2:$A$61,MATCH($B376,'Viviendas'!$B$2:$B$61,0)),""))</f>
        <v/>
      </c>
      <c r="D376" s="21">
        <f>IF($B376="","",IFERROR(INDEX('Viviendas'!$C$2:$C$61,MATCH($B376,'Viviendas'!$B$2:$B$61,0)),""))</f>
        <v/>
      </c>
      <c r="E376" s="22">
        <f>IF($B376="","",IFERROR(INDEX('Viviendas'!$D$2:$D$61,MATCH($B376,'Viviendas'!$B$2:$B$61,0)),0))</f>
        <v/>
      </c>
      <c r="F376" s="23" t="n"/>
      <c r="G376" s="24" t="n"/>
      <c r="H376" s="25" t="n"/>
      <c r="I376" s="22">
        <f>IF($B376="","",N($E376)-N($F376))</f>
        <v/>
      </c>
      <c r="J376" s="20" t="n"/>
    </row>
    <row r="377" ht="20" customHeight="1">
      <c r="A377" s="19" t="n"/>
      <c r="B377" s="20" t="n"/>
      <c r="C377" s="21">
        <f>IF($B377="","",IFERROR(INDEX('Viviendas'!$A$2:$A$61,MATCH($B377,'Viviendas'!$B$2:$B$61,0)),""))</f>
        <v/>
      </c>
      <c r="D377" s="21">
        <f>IF($B377="","",IFERROR(INDEX('Viviendas'!$C$2:$C$61,MATCH($B377,'Viviendas'!$B$2:$B$61,0)),""))</f>
        <v/>
      </c>
      <c r="E377" s="22">
        <f>IF($B377="","",IFERROR(INDEX('Viviendas'!$D$2:$D$61,MATCH($B377,'Viviendas'!$B$2:$B$61,0)),0))</f>
        <v/>
      </c>
      <c r="F377" s="23" t="n"/>
      <c r="G377" s="24" t="n"/>
      <c r="H377" s="25" t="n"/>
      <c r="I377" s="22">
        <f>IF($B377="","",N($E377)-N($F377))</f>
        <v/>
      </c>
      <c r="J377" s="20" t="n"/>
    </row>
    <row r="378" ht="20" customHeight="1">
      <c r="A378" s="19" t="n"/>
      <c r="B378" s="20" t="n"/>
      <c r="C378" s="21">
        <f>IF($B378="","",IFERROR(INDEX('Viviendas'!$A$2:$A$61,MATCH($B378,'Viviendas'!$B$2:$B$61,0)),""))</f>
        <v/>
      </c>
      <c r="D378" s="21">
        <f>IF($B378="","",IFERROR(INDEX('Viviendas'!$C$2:$C$61,MATCH($B378,'Viviendas'!$B$2:$B$61,0)),""))</f>
        <v/>
      </c>
      <c r="E378" s="22">
        <f>IF($B378="","",IFERROR(INDEX('Viviendas'!$D$2:$D$61,MATCH($B378,'Viviendas'!$B$2:$B$61,0)),0))</f>
        <v/>
      </c>
      <c r="F378" s="23" t="n"/>
      <c r="G378" s="24" t="n"/>
      <c r="H378" s="25" t="n"/>
      <c r="I378" s="22">
        <f>IF($B378="","",N($E378)-N($F378))</f>
        <v/>
      </c>
      <c r="J378" s="20" t="n"/>
    </row>
    <row r="379" ht="20" customHeight="1">
      <c r="A379" s="19" t="n"/>
      <c r="B379" s="20" t="n"/>
      <c r="C379" s="21">
        <f>IF($B379="","",IFERROR(INDEX('Viviendas'!$A$2:$A$61,MATCH($B379,'Viviendas'!$B$2:$B$61,0)),""))</f>
        <v/>
      </c>
      <c r="D379" s="21">
        <f>IF($B379="","",IFERROR(INDEX('Viviendas'!$C$2:$C$61,MATCH($B379,'Viviendas'!$B$2:$B$61,0)),""))</f>
        <v/>
      </c>
      <c r="E379" s="22">
        <f>IF($B379="","",IFERROR(INDEX('Viviendas'!$D$2:$D$61,MATCH($B379,'Viviendas'!$B$2:$B$61,0)),0))</f>
        <v/>
      </c>
      <c r="F379" s="23" t="n"/>
      <c r="G379" s="24" t="n"/>
      <c r="H379" s="25" t="n"/>
      <c r="I379" s="22">
        <f>IF($B379="","",N($E379)-N($F379))</f>
        <v/>
      </c>
      <c r="J379" s="20" t="n"/>
    </row>
    <row r="380" ht="20" customHeight="1">
      <c r="A380" s="19" t="n"/>
      <c r="B380" s="20" t="n"/>
      <c r="C380" s="21">
        <f>IF($B380="","",IFERROR(INDEX('Viviendas'!$A$2:$A$61,MATCH($B380,'Viviendas'!$B$2:$B$61,0)),""))</f>
        <v/>
      </c>
      <c r="D380" s="21">
        <f>IF($B380="","",IFERROR(INDEX('Viviendas'!$C$2:$C$61,MATCH($B380,'Viviendas'!$B$2:$B$61,0)),""))</f>
        <v/>
      </c>
      <c r="E380" s="22">
        <f>IF($B380="","",IFERROR(INDEX('Viviendas'!$D$2:$D$61,MATCH($B380,'Viviendas'!$B$2:$B$61,0)),0))</f>
        <v/>
      </c>
      <c r="F380" s="23" t="n"/>
      <c r="G380" s="24" t="n"/>
      <c r="H380" s="25" t="n"/>
      <c r="I380" s="22">
        <f>IF($B380="","",N($E380)-N($F380))</f>
        <v/>
      </c>
      <c r="J380" s="20" t="n"/>
    </row>
    <row r="381" ht="20" customHeight="1">
      <c r="A381" s="19" t="n"/>
      <c r="B381" s="20" t="n"/>
      <c r="C381" s="21">
        <f>IF($B381="","",IFERROR(INDEX('Viviendas'!$A$2:$A$61,MATCH($B381,'Viviendas'!$B$2:$B$61,0)),""))</f>
        <v/>
      </c>
      <c r="D381" s="21">
        <f>IF($B381="","",IFERROR(INDEX('Viviendas'!$C$2:$C$61,MATCH($B381,'Viviendas'!$B$2:$B$61,0)),""))</f>
        <v/>
      </c>
      <c r="E381" s="22">
        <f>IF($B381="","",IFERROR(INDEX('Viviendas'!$D$2:$D$61,MATCH($B381,'Viviendas'!$B$2:$B$61,0)),0))</f>
        <v/>
      </c>
      <c r="F381" s="23" t="n"/>
      <c r="G381" s="24" t="n"/>
      <c r="H381" s="25" t="n"/>
      <c r="I381" s="22">
        <f>IF($B381="","",N($E381)-N($F381))</f>
        <v/>
      </c>
      <c r="J381" s="20" t="n"/>
    </row>
    <row r="382" ht="20" customHeight="1">
      <c r="A382" s="19" t="n"/>
      <c r="B382" s="20" t="n"/>
      <c r="C382" s="21">
        <f>IF($B382="","",IFERROR(INDEX('Viviendas'!$A$2:$A$61,MATCH($B382,'Viviendas'!$B$2:$B$61,0)),""))</f>
        <v/>
      </c>
      <c r="D382" s="21">
        <f>IF($B382="","",IFERROR(INDEX('Viviendas'!$C$2:$C$61,MATCH($B382,'Viviendas'!$B$2:$B$61,0)),""))</f>
        <v/>
      </c>
      <c r="E382" s="22">
        <f>IF($B382="","",IFERROR(INDEX('Viviendas'!$D$2:$D$61,MATCH($B382,'Viviendas'!$B$2:$B$61,0)),0))</f>
        <v/>
      </c>
      <c r="F382" s="23" t="n"/>
      <c r="G382" s="24" t="n"/>
      <c r="H382" s="25" t="n"/>
      <c r="I382" s="22">
        <f>IF($B382="","",N($E382)-N($F382))</f>
        <v/>
      </c>
      <c r="J382" s="20" t="n"/>
    </row>
    <row r="383" ht="20" customHeight="1">
      <c r="A383" s="19" t="n"/>
      <c r="B383" s="20" t="n"/>
      <c r="C383" s="21">
        <f>IF($B383="","",IFERROR(INDEX('Viviendas'!$A$2:$A$61,MATCH($B383,'Viviendas'!$B$2:$B$61,0)),""))</f>
        <v/>
      </c>
      <c r="D383" s="21">
        <f>IF($B383="","",IFERROR(INDEX('Viviendas'!$C$2:$C$61,MATCH($B383,'Viviendas'!$B$2:$B$61,0)),""))</f>
        <v/>
      </c>
      <c r="E383" s="22">
        <f>IF($B383="","",IFERROR(INDEX('Viviendas'!$D$2:$D$61,MATCH($B383,'Viviendas'!$B$2:$B$61,0)),0))</f>
        <v/>
      </c>
      <c r="F383" s="23" t="n"/>
      <c r="G383" s="24" t="n"/>
      <c r="H383" s="25" t="n"/>
      <c r="I383" s="22">
        <f>IF($B383="","",N($E383)-N($F383))</f>
        <v/>
      </c>
      <c r="J383" s="20" t="n"/>
    </row>
    <row r="384" ht="20" customHeight="1">
      <c r="A384" s="19" t="n"/>
      <c r="B384" s="20" t="n"/>
      <c r="C384" s="21">
        <f>IF($B384="","",IFERROR(INDEX('Viviendas'!$A$2:$A$61,MATCH($B384,'Viviendas'!$B$2:$B$61,0)),""))</f>
        <v/>
      </c>
      <c r="D384" s="21">
        <f>IF($B384="","",IFERROR(INDEX('Viviendas'!$C$2:$C$61,MATCH($B384,'Viviendas'!$B$2:$B$61,0)),""))</f>
        <v/>
      </c>
      <c r="E384" s="22">
        <f>IF($B384="","",IFERROR(INDEX('Viviendas'!$D$2:$D$61,MATCH($B384,'Viviendas'!$B$2:$B$61,0)),0))</f>
        <v/>
      </c>
      <c r="F384" s="23" t="n"/>
      <c r="G384" s="24" t="n"/>
      <c r="H384" s="25" t="n"/>
      <c r="I384" s="22">
        <f>IF($B384="","",N($E384)-N($F384))</f>
        <v/>
      </c>
      <c r="J384" s="20" t="n"/>
    </row>
    <row r="385" ht="20" customHeight="1">
      <c r="A385" s="19" t="n"/>
      <c r="B385" s="20" t="n"/>
      <c r="C385" s="21">
        <f>IF($B385="","",IFERROR(INDEX('Viviendas'!$A$2:$A$61,MATCH($B385,'Viviendas'!$B$2:$B$61,0)),""))</f>
        <v/>
      </c>
      <c r="D385" s="21">
        <f>IF($B385="","",IFERROR(INDEX('Viviendas'!$C$2:$C$61,MATCH($B385,'Viviendas'!$B$2:$B$61,0)),""))</f>
        <v/>
      </c>
      <c r="E385" s="22">
        <f>IF($B385="","",IFERROR(INDEX('Viviendas'!$D$2:$D$61,MATCH($B385,'Viviendas'!$B$2:$B$61,0)),0))</f>
        <v/>
      </c>
      <c r="F385" s="23" t="n"/>
      <c r="G385" s="24" t="n"/>
      <c r="H385" s="25" t="n"/>
      <c r="I385" s="22">
        <f>IF($B385="","",N($E385)-N($F385))</f>
        <v/>
      </c>
      <c r="J385" s="20" t="n"/>
    </row>
    <row r="386" ht="20" customHeight="1">
      <c r="A386" s="19" t="n"/>
      <c r="B386" s="20" t="n"/>
      <c r="C386" s="21">
        <f>IF($B386="","",IFERROR(INDEX('Viviendas'!$A$2:$A$61,MATCH($B386,'Viviendas'!$B$2:$B$61,0)),""))</f>
        <v/>
      </c>
      <c r="D386" s="21">
        <f>IF($B386="","",IFERROR(INDEX('Viviendas'!$C$2:$C$61,MATCH($B386,'Viviendas'!$B$2:$B$61,0)),""))</f>
        <v/>
      </c>
      <c r="E386" s="22">
        <f>IF($B386="","",IFERROR(INDEX('Viviendas'!$D$2:$D$61,MATCH($B386,'Viviendas'!$B$2:$B$61,0)),0))</f>
        <v/>
      </c>
      <c r="F386" s="23" t="n"/>
      <c r="G386" s="24" t="n"/>
      <c r="H386" s="25" t="n"/>
      <c r="I386" s="22">
        <f>IF($B386="","",N($E386)-N($F386))</f>
        <v/>
      </c>
      <c r="J386" s="20" t="n"/>
    </row>
    <row r="387" ht="20" customHeight="1">
      <c r="A387" s="19" t="n"/>
      <c r="B387" s="20" t="n"/>
      <c r="C387" s="21">
        <f>IF($B387="","",IFERROR(INDEX('Viviendas'!$A$2:$A$61,MATCH($B387,'Viviendas'!$B$2:$B$61,0)),""))</f>
        <v/>
      </c>
      <c r="D387" s="21">
        <f>IF($B387="","",IFERROR(INDEX('Viviendas'!$C$2:$C$61,MATCH($B387,'Viviendas'!$B$2:$B$61,0)),""))</f>
        <v/>
      </c>
      <c r="E387" s="22">
        <f>IF($B387="","",IFERROR(INDEX('Viviendas'!$D$2:$D$61,MATCH($B387,'Viviendas'!$B$2:$B$61,0)),0))</f>
        <v/>
      </c>
      <c r="F387" s="23" t="n"/>
      <c r="G387" s="24" t="n"/>
      <c r="H387" s="25" t="n"/>
      <c r="I387" s="22">
        <f>IF($B387="","",N($E387)-N($F387))</f>
        <v/>
      </c>
      <c r="J387" s="20" t="n"/>
    </row>
    <row r="388" ht="20" customHeight="1">
      <c r="A388" s="19" t="n"/>
      <c r="B388" s="20" t="n"/>
      <c r="C388" s="21">
        <f>IF($B388="","",IFERROR(INDEX('Viviendas'!$A$2:$A$61,MATCH($B388,'Viviendas'!$B$2:$B$61,0)),""))</f>
        <v/>
      </c>
      <c r="D388" s="21">
        <f>IF($B388="","",IFERROR(INDEX('Viviendas'!$C$2:$C$61,MATCH($B388,'Viviendas'!$B$2:$B$61,0)),""))</f>
        <v/>
      </c>
      <c r="E388" s="22">
        <f>IF($B388="","",IFERROR(INDEX('Viviendas'!$D$2:$D$61,MATCH($B388,'Viviendas'!$B$2:$B$61,0)),0))</f>
        <v/>
      </c>
      <c r="F388" s="23" t="n"/>
      <c r="G388" s="24" t="n"/>
      <c r="H388" s="25" t="n"/>
      <c r="I388" s="22">
        <f>IF($B388="","",N($E388)-N($F388))</f>
        <v/>
      </c>
      <c r="J388" s="20" t="n"/>
    </row>
    <row r="389" ht="20" customHeight="1">
      <c r="A389" s="19" t="n"/>
      <c r="B389" s="20" t="n"/>
      <c r="C389" s="21">
        <f>IF($B389="","",IFERROR(INDEX('Viviendas'!$A$2:$A$61,MATCH($B389,'Viviendas'!$B$2:$B$61,0)),""))</f>
        <v/>
      </c>
      <c r="D389" s="21">
        <f>IF($B389="","",IFERROR(INDEX('Viviendas'!$C$2:$C$61,MATCH($B389,'Viviendas'!$B$2:$B$61,0)),""))</f>
        <v/>
      </c>
      <c r="E389" s="22">
        <f>IF($B389="","",IFERROR(INDEX('Viviendas'!$D$2:$D$61,MATCH($B389,'Viviendas'!$B$2:$B$61,0)),0))</f>
        <v/>
      </c>
      <c r="F389" s="23" t="n"/>
      <c r="G389" s="24" t="n"/>
      <c r="H389" s="25" t="n"/>
      <c r="I389" s="22">
        <f>IF($B389="","",N($E389)-N($F389))</f>
        <v/>
      </c>
      <c r="J389" s="20" t="n"/>
    </row>
    <row r="390" ht="20" customHeight="1">
      <c r="A390" s="19" t="n"/>
      <c r="B390" s="20" t="n"/>
      <c r="C390" s="21">
        <f>IF($B390="","",IFERROR(INDEX('Viviendas'!$A$2:$A$61,MATCH($B390,'Viviendas'!$B$2:$B$61,0)),""))</f>
        <v/>
      </c>
      <c r="D390" s="21">
        <f>IF($B390="","",IFERROR(INDEX('Viviendas'!$C$2:$C$61,MATCH($B390,'Viviendas'!$B$2:$B$61,0)),""))</f>
        <v/>
      </c>
      <c r="E390" s="22">
        <f>IF($B390="","",IFERROR(INDEX('Viviendas'!$D$2:$D$61,MATCH($B390,'Viviendas'!$B$2:$B$61,0)),0))</f>
        <v/>
      </c>
      <c r="F390" s="23" t="n"/>
      <c r="G390" s="24" t="n"/>
      <c r="H390" s="25" t="n"/>
      <c r="I390" s="22">
        <f>IF($B390="","",N($E390)-N($F390))</f>
        <v/>
      </c>
      <c r="J390" s="20" t="n"/>
    </row>
    <row r="391" ht="20" customHeight="1">
      <c r="A391" s="19" t="n"/>
      <c r="B391" s="20" t="n"/>
      <c r="C391" s="21">
        <f>IF($B391="","",IFERROR(INDEX('Viviendas'!$A$2:$A$61,MATCH($B391,'Viviendas'!$B$2:$B$61,0)),""))</f>
        <v/>
      </c>
      <c r="D391" s="21">
        <f>IF($B391="","",IFERROR(INDEX('Viviendas'!$C$2:$C$61,MATCH($B391,'Viviendas'!$B$2:$B$61,0)),""))</f>
        <v/>
      </c>
      <c r="E391" s="22">
        <f>IF($B391="","",IFERROR(INDEX('Viviendas'!$D$2:$D$61,MATCH($B391,'Viviendas'!$B$2:$B$61,0)),0))</f>
        <v/>
      </c>
      <c r="F391" s="23" t="n"/>
      <c r="G391" s="24" t="n"/>
      <c r="H391" s="25" t="n"/>
      <c r="I391" s="22">
        <f>IF($B391="","",N($E391)-N($F391))</f>
        <v/>
      </c>
      <c r="J391" s="20" t="n"/>
    </row>
    <row r="392" ht="20" customHeight="1">
      <c r="A392" s="19" t="n"/>
      <c r="B392" s="20" t="n"/>
      <c r="C392" s="21">
        <f>IF($B392="","",IFERROR(INDEX('Viviendas'!$A$2:$A$61,MATCH($B392,'Viviendas'!$B$2:$B$61,0)),""))</f>
        <v/>
      </c>
      <c r="D392" s="21">
        <f>IF($B392="","",IFERROR(INDEX('Viviendas'!$C$2:$C$61,MATCH($B392,'Viviendas'!$B$2:$B$61,0)),""))</f>
        <v/>
      </c>
      <c r="E392" s="22">
        <f>IF($B392="","",IFERROR(INDEX('Viviendas'!$D$2:$D$61,MATCH($B392,'Viviendas'!$B$2:$B$61,0)),0))</f>
        <v/>
      </c>
      <c r="F392" s="23" t="n"/>
      <c r="G392" s="24" t="n"/>
      <c r="H392" s="25" t="n"/>
      <c r="I392" s="22">
        <f>IF($B392="","",N($E392)-N($F392))</f>
        <v/>
      </c>
      <c r="J392" s="20" t="n"/>
    </row>
    <row r="393" ht="20" customHeight="1">
      <c r="A393" s="19" t="n"/>
      <c r="B393" s="20" t="n"/>
      <c r="C393" s="21">
        <f>IF($B393="","",IFERROR(INDEX('Viviendas'!$A$2:$A$61,MATCH($B393,'Viviendas'!$B$2:$B$61,0)),""))</f>
        <v/>
      </c>
      <c r="D393" s="21">
        <f>IF($B393="","",IFERROR(INDEX('Viviendas'!$C$2:$C$61,MATCH($B393,'Viviendas'!$B$2:$B$61,0)),""))</f>
        <v/>
      </c>
      <c r="E393" s="22">
        <f>IF($B393="","",IFERROR(INDEX('Viviendas'!$D$2:$D$61,MATCH($B393,'Viviendas'!$B$2:$B$61,0)),0))</f>
        <v/>
      </c>
      <c r="F393" s="23" t="n"/>
      <c r="G393" s="24" t="n"/>
      <c r="H393" s="25" t="n"/>
      <c r="I393" s="22">
        <f>IF($B393="","",N($E393)-N($F393))</f>
        <v/>
      </c>
      <c r="J393" s="20" t="n"/>
    </row>
    <row r="394" ht="20" customHeight="1">
      <c r="A394" s="19" t="n"/>
      <c r="B394" s="20" t="n"/>
      <c r="C394" s="21">
        <f>IF($B394="","",IFERROR(INDEX('Viviendas'!$A$2:$A$61,MATCH($B394,'Viviendas'!$B$2:$B$61,0)),""))</f>
        <v/>
      </c>
      <c r="D394" s="21">
        <f>IF($B394="","",IFERROR(INDEX('Viviendas'!$C$2:$C$61,MATCH($B394,'Viviendas'!$B$2:$B$61,0)),""))</f>
        <v/>
      </c>
      <c r="E394" s="22">
        <f>IF($B394="","",IFERROR(INDEX('Viviendas'!$D$2:$D$61,MATCH($B394,'Viviendas'!$B$2:$B$61,0)),0))</f>
        <v/>
      </c>
      <c r="F394" s="23" t="n"/>
      <c r="G394" s="24" t="n"/>
      <c r="H394" s="25" t="n"/>
      <c r="I394" s="22">
        <f>IF($B394="","",N($E394)-N($F394))</f>
        <v/>
      </c>
      <c r="J394" s="20" t="n"/>
    </row>
    <row r="395" ht="20" customHeight="1">
      <c r="A395" s="19" t="n"/>
      <c r="B395" s="20" t="n"/>
      <c r="C395" s="21">
        <f>IF($B395="","",IFERROR(INDEX('Viviendas'!$A$2:$A$61,MATCH($B395,'Viviendas'!$B$2:$B$61,0)),""))</f>
        <v/>
      </c>
      <c r="D395" s="21">
        <f>IF($B395="","",IFERROR(INDEX('Viviendas'!$C$2:$C$61,MATCH($B395,'Viviendas'!$B$2:$B$61,0)),""))</f>
        <v/>
      </c>
      <c r="E395" s="22">
        <f>IF($B395="","",IFERROR(INDEX('Viviendas'!$D$2:$D$61,MATCH($B395,'Viviendas'!$B$2:$B$61,0)),0))</f>
        <v/>
      </c>
      <c r="F395" s="23" t="n"/>
      <c r="G395" s="24" t="n"/>
      <c r="H395" s="25" t="n"/>
      <c r="I395" s="22">
        <f>IF($B395="","",N($E395)-N($F395))</f>
        <v/>
      </c>
      <c r="J395" s="20" t="n"/>
    </row>
    <row r="396" ht="20" customHeight="1">
      <c r="A396" s="19" t="n"/>
      <c r="B396" s="20" t="n"/>
      <c r="C396" s="21">
        <f>IF($B396="","",IFERROR(INDEX('Viviendas'!$A$2:$A$61,MATCH($B396,'Viviendas'!$B$2:$B$61,0)),""))</f>
        <v/>
      </c>
      <c r="D396" s="21">
        <f>IF($B396="","",IFERROR(INDEX('Viviendas'!$C$2:$C$61,MATCH($B396,'Viviendas'!$B$2:$B$61,0)),""))</f>
        <v/>
      </c>
      <c r="E396" s="22">
        <f>IF($B396="","",IFERROR(INDEX('Viviendas'!$D$2:$D$61,MATCH($B396,'Viviendas'!$B$2:$B$61,0)),0))</f>
        <v/>
      </c>
      <c r="F396" s="23" t="n"/>
      <c r="G396" s="24" t="n"/>
      <c r="H396" s="25" t="n"/>
      <c r="I396" s="22">
        <f>IF($B396="","",N($E396)-N($F396))</f>
        <v/>
      </c>
      <c r="J396" s="20" t="n"/>
    </row>
    <row r="397" ht="20" customHeight="1">
      <c r="A397" s="19" t="n"/>
      <c r="B397" s="20" t="n"/>
      <c r="C397" s="21">
        <f>IF($B397="","",IFERROR(INDEX('Viviendas'!$A$2:$A$61,MATCH($B397,'Viviendas'!$B$2:$B$61,0)),""))</f>
        <v/>
      </c>
      <c r="D397" s="21">
        <f>IF($B397="","",IFERROR(INDEX('Viviendas'!$C$2:$C$61,MATCH($B397,'Viviendas'!$B$2:$B$61,0)),""))</f>
        <v/>
      </c>
      <c r="E397" s="22">
        <f>IF($B397="","",IFERROR(INDEX('Viviendas'!$D$2:$D$61,MATCH($B397,'Viviendas'!$B$2:$B$61,0)),0))</f>
        <v/>
      </c>
      <c r="F397" s="23" t="n"/>
      <c r="G397" s="24" t="n"/>
      <c r="H397" s="25" t="n"/>
      <c r="I397" s="22">
        <f>IF($B397="","",N($E397)-N($F397))</f>
        <v/>
      </c>
      <c r="J397" s="20" t="n"/>
    </row>
    <row r="398" ht="20" customHeight="1">
      <c r="A398" s="19" t="n"/>
      <c r="B398" s="20" t="n"/>
      <c r="C398" s="21">
        <f>IF($B398="","",IFERROR(INDEX('Viviendas'!$A$2:$A$61,MATCH($B398,'Viviendas'!$B$2:$B$61,0)),""))</f>
        <v/>
      </c>
      <c r="D398" s="21">
        <f>IF($B398="","",IFERROR(INDEX('Viviendas'!$C$2:$C$61,MATCH($B398,'Viviendas'!$B$2:$B$61,0)),""))</f>
        <v/>
      </c>
      <c r="E398" s="22">
        <f>IF($B398="","",IFERROR(INDEX('Viviendas'!$D$2:$D$61,MATCH($B398,'Viviendas'!$B$2:$B$61,0)),0))</f>
        <v/>
      </c>
      <c r="F398" s="23" t="n"/>
      <c r="G398" s="24" t="n"/>
      <c r="H398" s="25" t="n"/>
      <c r="I398" s="22">
        <f>IF($B398="","",N($E398)-N($F398))</f>
        <v/>
      </c>
      <c r="J398" s="20" t="n"/>
    </row>
    <row r="399" ht="20" customHeight="1">
      <c r="A399" s="19" t="n"/>
      <c r="B399" s="20" t="n"/>
      <c r="C399" s="21">
        <f>IF($B399="","",IFERROR(INDEX('Viviendas'!$A$2:$A$61,MATCH($B399,'Viviendas'!$B$2:$B$61,0)),""))</f>
        <v/>
      </c>
      <c r="D399" s="21">
        <f>IF($B399="","",IFERROR(INDEX('Viviendas'!$C$2:$C$61,MATCH($B399,'Viviendas'!$B$2:$B$61,0)),""))</f>
        <v/>
      </c>
      <c r="E399" s="22">
        <f>IF($B399="","",IFERROR(INDEX('Viviendas'!$D$2:$D$61,MATCH($B399,'Viviendas'!$B$2:$B$61,0)),0))</f>
        <v/>
      </c>
      <c r="F399" s="23" t="n"/>
      <c r="G399" s="24" t="n"/>
      <c r="H399" s="25" t="n"/>
      <c r="I399" s="22">
        <f>IF($B399="","",N($E399)-N($F399))</f>
        <v/>
      </c>
      <c r="J399" s="20" t="n"/>
    </row>
    <row r="400" ht="20" customHeight="1">
      <c r="A400" s="19" t="n"/>
      <c r="B400" s="20" t="n"/>
      <c r="C400" s="21">
        <f>IF($B400="","",IFERROR(INDEX('Viviendas'!$A$2:$A$61,MATCH($B400,'Viviendas'!$B$2:$B$61,0)),""))</f>
        <v/>
      </c>
      <c r="D400" s="21">
        <f>IF($B400="","",IFERROR(INDEX('Viviendas'!$C$2:$C$61,MATCH($B400,'Viviendas'!$B$2:$B$61,0)),""))</f>
        <v/>
      </c>
      <c r="E400" s="22">
        <f>IF($B400="","",IFERROR(INDEX('Viviendas'!$D$2:$D$61,MATCH($B400,'Viviendas'!$B$2:$B$61,0)),0))</f>
        <v/>
      </c>
      <c r="F400" s="23" t="n"/>
      <c r="G400" s="24" t="n"/>
      <c r="H400" s="25" t="n"/>
      <c r="I400" s="22">
        <f>IF($B400="","",N($E400)-N($F400))</f>
        <v/>
      </c>
      <c r="J400" s="20" t="n"/>
    </row>
    <row r="401" ht="20" customHeight="1">
      <c r="A401" s="19" t="n"/>
      <c r="B401" s="20" t="n"/>
      <c r="C401" s="21">
        <f>IF($B401="","",IFERROR(INDEX('Viviendas'!$A$2:$A$61,MATCH($B401,'Viviendas'!$B$2:$B$61,0)),""))</f>
        <v/>
      </c>
      <c r="D401" s="21">
        <f>IF($B401="","",IFERROR(INDEX('Viviendas'!$C$2:$C$61,MATCH($B401,'Viviendas'!$B$2:$B$61,0)),""))</f>
        <v/>
      </c>
      <c r="E401" s="22">
        <f>IF($B401="","",IFERROR(INDEX('Viviendas'!$D$2:$D$61,MATCH($B401,'Viviendas'!$B$2:$B$61,0)),0))</f>
        <v/>
      </c>
      <c r="F401" s="23" t="n"/>
      <c r="G401" s="24" t="n"/>
      <c r="H401" s="25" t="n"/>
      <c r="I401" s="22">
        <f>IF($B401="","",N($E401)-N($F401))</f>
        <v/>
      </c>
      <c r="J401" s="20" t="n"/>
    </row>
    <row r="402" ht="20" customHeight="1">
      <c r="A402" s="19" t="n"/>
      <c r="B402" s="20" t="n"/>
      <c r="C402" s="21">
        <f>IF($B402="","",IFERROR(INDEX('Viviendas'!$A$2:$A$61,MATCH($B402,'Viviendas'!$B$2:$B$61,0)),""))</f>
        <v/>
      </c>
      <c r="D402" s="21">
        <f>IF($B402="","",IFERROR(INDEX('Viviendas'!$C$2:$C$61,MATCH($B402,'Viviendas'!$B$2:$B$61,0)),""))</f>
        <v/>
      </c>
      <c r="E402" s="22">
        <f>IF($B402="","",IFERROR(INDEX('Viviendas'!$D$2:$D$61,MATCH($B402,'Viviendas'!$B$2:$B$61,0)),0))</f>
        <v/>
      </c>
      <c r="F402" s="23" t="n"/>
      <c r="G402" s="24" t="n"/>
      <c r="H402" s="25" t="n"/>
      <c r="I402" s="22">
        <f>IF($B402="","",N($E402)-N($F402))</f>
        <v/>
      </c>
      <c r="J402" s="20" t="n"/>
    </row>
    <row r="403" ht="20" customHeight="1">
      <c r="A403" s="19" t="n"/>
      <c r="B403" s="20" t="n"/>
      <c r="C403" s="21">
        <f>IF($B403="","",IFERROR(INDEX('Viviendas'!$A$2:$A$61,MATCH($B403,'Viviendas'!$B$2:$B$61,0)),""))</f>
        <v/>
      </c>
      <c r="D403" s="21">
        <f>IF($B403="","",IFERROR(INDEX('Viviendas'!$C$2:$C$61,MATCH($B403,'Viviendas'!$B$2:$B$61,0)),""))</f>
        <v/>
      </c>
      <c r="E403" s="22">
        <f>IF($B403="","",IFERROR(INDEX('Viviendas'!$D$2:$D$61,MATCH($B403,'Viviendas'!$B$2:$B$61,0)),0))</f>
        <v/>
      </c>
      <c r="F403" s="23" t="n"/>
      <c r="G403" s="24" t="n"/>
      <c r="H403" s="25" t="n"/>
      <c r="I403" s="22">
        <f>IF($B403="","",N($E403)-N($F403))</f>
        <v/>
      </c>
      <c r="J403" s="20" t="n"/>
    </row>
    <row r="404" ht="20" customHeight="1">
      <c r="A404" s="19" t="n"/>
      <c r="B404" s="20" t="n"/>
      <c r="C404" s="21">
        <f>IF($B404="","",IFERROR(INDEX('Viviendas'!$A$2:$A$61,MATCH($B404,'Viviendas'!$B$2:$B$61,0)),""))</f>
        <v/>
      </c>
      <c r="D404" s="21">
        <f>IF($B404="","",IFERROR(INDEX('Viviendas'!$C$2:$C$61,MATCH($B404,'Viviendas'!$B$2:$B$61,0)),""))</f>
        <v/>
      </c>
      <c r="E404" s="22">
        <f>IF($B404="","",IFERROR(INDEX('Viviendas'!$D$2:$D$61,MATCH($B404,'Viviendas'!$B$2:$B$61,0)),0))</f>
        <v/>
      </c>
      <c r="F404" s="23" t="n"/>
      <c r="G404" s="24" t="n"/>
      <c r="H404" s="25" t="n"/>
      <c r="I404" s="22">
        <f>IF($B404="","",N($E404)-N($F404))</f>
        <v/>
      </c>
      <c r="J404" s="20" t="n"/>
    </row>
    <row r="405" ht="20" customHeight="1">
      <c r="A405" s="19" t="n"/>
      <c r="B405" s="20" t="n"/>
      <c r="C405" s="21">
        <f>IF($B405="","",IFERROR(INDEX('Viviendas'!$A$2:$A$61,MATCH($B405,'Viviendas'!$B$2:$B$61,0)),""))</f>
        <v/>
      </c>
      <c r="D405" s="21">
        <f>IF($B405="","",IFERROR(INDEX('Viviendas'!$C$2:$C$61,MATCH($B405,'Viviendas'!$B$2:$B$61,0)),""))</f>
        <v/>
      </c>
      <c r="E405" s="22">
        <f>IF($B405="","",IFERROR(INDEX('Viviendas'!$D$2:$D$61,MATCH($B405,'Viviendas'!$B$2:$B$61,0)),0))</f>
        <v/>
      </c>
      <c r="F405" s="23" t="n"/>
      <c r="G405" s="24" t="n"/>
      <c r="H405" s="25" t="n"/>
      <c r="I405" s="22">
        <f>IF($B405="","",N($E405)-N($F405))</f>
        <v/>
      </c>
      <c r="J405" s="20" t="n"/>
    </row>
    <row r="406" ht="20" customHeight="1">
      <c r="A406" s="19" t="n"/>
      <c r="B406" s="20" t="n"/>
      <c r="C406" s="21">
        <f>IF($B406="","",IFERROR(INDEX('Viviendas'!$A$2:$A$61,MATCH($B406,'Viviendas'!$B$2:$B$61,0)),""))</f>
        <v/>
      </c>
      <c r="D406" s="21">
        <f>IF($B406="","",IFERROR(INDEX('Viviendas'!$C$2:$C$61,MATCH($B406,'Viviendas'!$B$2:$B$61,0)),""))</f>
        <v/>
      </c>
      <c r="E406" s="22">
        <f>IF($B406="","",IFERROR(INDEX('Viviendas'!$D$2:$D$61,MATCH($B406,'Viviendas'!$B$2:$B$61,0)),0))</f>
        <v/>
      </c>
      <c r="F406" s="23" t="n"/>
      <c r="G406" s="24" t="n"/>
      <c r="H406" s="25" t="n"/>
      <c r="I406" s="22">
        <f>IF($B406="","",N($E406)-N($F406))</f>
        <v/>
      </c>
      <c r="J406" s="20" t="n"/>
    </row>
    <row r="407" ht="20" customHeight="1">
      <c r="A407" s="19" t="n"/>
      <c r="B407" s="20" t="n"/>
      <c r="C407" s="21">
        <f>IF($B407="","",IFERROR(INDEX('Viviendas'!$A$2:$A$61,MATCH($B407,'Viviendas'!$B$2:$B$61,0)),""))</f>
        <v/>
      </c>
      <c r="D407" s="21">
        <f>IF($B407="","",IFERROR(INDEX('Viviendas'!$C$2:$C$61,MATCH($B407,'Viviendas'!$B$2:$B$61,0)),""))</f>
        <v/>
      </c>
      <c r="E407" s="22">
        <f>IF($B407="","",IFERROR(INDEX('Viviendas'!$D$2:$D$61,MATCH($B407,'Viviendas'!$B$2:$B$61,0)),0))</f>
        <v/>
      </c>
      <c r="F407" s="23" t="n"/>
      <c r="G407" s="24" t="n"/>
      <c r="H407" s="25" t="n"/>
      <c r="I407" s="22">
        <f>IF($B407="","",N($E407)-N($F407))</f>
        <v/>
      </c>
      <c r="J407" s="20" t="n"/>
    </row>
    <row r="408" ht="20" customHeight="1">
      <c r="A408" s="19" t="n"/>
      <c r="B408" s="20" t="n"/>
      <c r="C408" s="21">
        <f>IF($B408="","",IFERROR(INDEX('Viviendas'!$A$2:$A$61,MATCH($B408,'Viviendas'!$B$2:$B$61,0)),""))</f>
        <v/>
      </c>
      <c r="D408" s="21">
        <f>IF($B408="","",IFERROR(INDEX('Viviendas'!$C$2:$C$61,MATCH($B408,'Viviendas'!$B$2:$B$61,0)),""))</f>
        <v/>
      </c>
      <c r="E408" s="22">
        <f>IF($B408="","",IFERROR(INDEX('Viviendas'!$D$2:$D$61,MATCH($B408,'Viviendas'!$B$2:$B$61,0)),0))</f>
        <v/>
      </c>
      <c r="F408" s="23" t="n"/>
      <c r="G408" s="24" t="n"/>
      <c r="H408" s="25" t="n"/>
      <c r="I408" s="22">
        <f>IF($B408="","",N($E408)-N($F408))</f>
        <v/>
      </c>
      <c r="J408" s="20" t="n"/>
    </row>
    <row r="409" ht="20" customHeight="1">
      <c r="A409" s="19" t="n"/>
      <c r="B409" s="20" t="n"/>
      <c r="C409" s="21">
        <f>IF($B409="","",IFERROR(INDEX('Viviendas'!$A$2:$A$61,MATCH($B409,'Viviendas'!$B$2:$B$61,0)),""))</f>
        <v/>
      </c>
      <c r="D409" s="21">
        <f>IF($B409="","",IFERROR(INDEX('Viviendas'!$C$2:$C$61,MATCH($B409,'Viviendas'!$B$2:$B$61,0)),""))</f>
        <v/>
      </c>
      <c r="E409" s="22">
        <f>IF($B409="","",IFERROR(INDEX('Viviendas'!$D$2:$D$61,MATCH($B409,'Viviendas'!$B$2:$B$61,0)),0))</f>
        <v/>
      </c>
      <c r="F409" s="23" t="n"/>
      <c r="G409" s="24" t="n"/>
      <c r="H409" s="25" t="n"/>
      <c r="I409" s="22">
        <f>IF($B409="","",N($E409)-N($F409))</f>
        <v/>
      </c>
      <c r="J409" s="20" t="n"/>
    </row>
    <row r="410" ht="20" customHeight="1">
      <c r="A410" s="19" t="n"/>
      <c r="B410" s="20" t="n"/>
      <c r="C410" s="21">
        <f>IF($B410="","",IFERROR(INDEX('Viviendas'!$A$2:$A$61,MATCH($B410,'Viviendas'!$B$2:$B$61,0)),""))</f>
        <v/>
      </c>
      <c r="D410" s="21">
        <f>IF($B410="","",IFERROR(INDEX('Viviendas'!$C$2:$C$61,MATCH($B410,'Viviendas'!$B$2:$B$61,0)),""))</f>
        <v/>
      </c>
      <c r="E410" s="22">
        <f>IF($B410="","",IFERROR(INDEX('Viviendas'!$D$2:$D$61,MATCH($B410,'Viviendas'!$B$2:$B$61,0)),0))</f>
        <v/>
      </c>
      <c r="F410" s="23" t="n"/>
      <c r="G410" s="24" t="n"/>
      <c r="H410" s="25" t="n"/>
      <c r="I410" s="22">
        <f>IF($B410="","",N($E410)-N($F410))</f>
        <v/>
      </c>
      <c r="J410" s="20" t="n"/>
    </row>
    <row r="411" ht="20" customHeight="1">
      <c r="A411" s="19" t="n"/>
      <c r="B411" s="20" t="n"/>
      <c r="C411" s="21">
        <f>IF($B411="","",IFERROR(INDEX('Viviendas'!$A$2:$A$61,MATCH($B411,'Viviendas'!$B$2:$B$61,0)),""))</f>
        <v/>
      </c>
      <c r="D411" s="21">
        <f>IF($B411="","",IFERROR(INDEX('Viviendas'!$C$2:$C$61,MATCH($B411,'Viviendas'!$B$2:$B$61,0)),""))</f>
        <v/>
      </c>
      <c r="E411" s="22">
        <f>IF($B411="","",IFERROR(INDEX('Viviendas'!$D$2:$D$61,MATCH($B411,'Viviendas'!$B$2:$B$61,0)),0))</f>
        <v/>
      </c>
      <c r="F411" s="23" t="n"/>
      <c r="G411" s="24" t="n"/>
      <c r="H411" s="25" t="n"/>
      <c r="I411" s="22">
        <f>IF($B411="","",N($E411)-N($F411))</f>
        <v/>
      </c>
      <c r="J411" s="20" t="n"/>
    </row>
    <row r="412" ht="20" customHeight="1">
      <c r="A412" s="19" t="n"/>
      <c r="B412" s="20" t="n"/>
      <c r="C412" s="21">
        <f>IF($B412="","",IFERROR(INDEX('Viviendas'!$A$2:$A$61,MATCH($B412,'Viviendas'!$B$2:$B$61,0)),""))</f>
        <v/>
      </c>
      <c r="D412" s="21">
        <f>IF($B412="","",IFERROR(INDEX('Viviendas'!$C$2:$C$61,MATCH($B412,'Viviendas'!$B$2:$B$61,0)),""))</f>
        <v/>
      </c>
      <c r="E412" s="22">
        <f>IF($B412="","",IFERROR(INDEX('Viviendas'!$D$2:$D$61,MATCH($B412,'Viviendas'!$B$2:$B$61,0)),0))</f>
        <v/>
      </c>
      <c r="F412" s="23" t="n"/>
      <c r="G412" s="24" t="n"/>
      <c r="H412" s="25" t="n"/>
      <c r="I412" s="22">
        <f>IF($B412="","",N($E412)-N($F412))</f>
        <v/>
      </c>
      <c r="J412" s="20" t="n"/>
    </row>
    <row r="413" ht="20" customHeight="1">
      <c r="A413" s="19" t="n"/>
      <c r="B413" s="20" t="n"/>
      <c r="C413" s="21">
        <f>IF($B413="","",IFERROR(INDEX('Viviendas'!$A$2:$A$61,MATCH($B413,'Viviendas'!$B$2:$B$61,0)),""))</f>
        <v/>
      </c>
      <c r="D413" s="21">
        <f>IF($B413="","",IFERROR(INDEX('Viviendas'!$C$2:$C$61,MATCH($B413,'Viviendas'!$B$2:$B$61,0)),""))</f>
        <v/>
      </c>
      <c r="E413" s="22">
        <f>IF($B413="","",IFERROR(INDEX('Viviendas'!$D$2:$D$61,MATCH($B413,'Viviendas'!$B$2:$B$61,0)),0))</f>
        <v/>
      </c>
      <c r="F413" s="23" t="n"/>
      <c r="G413" s="24" t="n"/>
      <c r="H413" s="25" t="n"/>
      <c r="I413" s="22">
        <f>IF($B413="","",N($E413)-N($F413))</f>
        <v/>
      </c>
      <c r="J413" s="20" t="n"/>
    </row>
    <row r="414" ht="20" customHeight="1">
      <c r="A414" s="19" t="n"/>
      <c r="B414" s="20" t="n"/>
      <c r="C414" s="21">
        <f>IF($B414="","",IFERROR(INDEX('Viviendas'!$A$2:$A$61,MATCH($B414,'Viviendas'!$B$2:$B$61,0)),""))</f>
        <v/>
      </c>
      <c r="D414" s="21">
        <f>IF($B414="","",IFERROR(INDEX('Viviendas'!$C$2:$C$61,MATCH($B414,'Viviendas'!$B$2:$B$61,0)),""))</f>
        <v/>
      </c>
      <c r="E414" s="22">
        <f>IF($B414="","",IFERROR(INDEX('Viviendas'!$D$2:$D$61,MATCH($B414,'Viviendas'!$B$2:$B$61,0)),0))</f>
        <v/>
      </c>
      <c r="F414" s="23" t="n"/>
      <c r="G414" s="24" t="n"/>
      <c r="H414" s="25" t="n"/>
      <c r="I414" s="22">
        <f>IF($B414="","",N($E414)-N($F414))</f>
        <v/>
      </c>
      <c r="J414" s="20" t="n"/>
    </row>
    <row r="415" ht="20" customHeight="1">
      <c r="A415" s="19" t="n"/>
      <c r="B415" s="20" t="n"/>
      <c r="C415" s="21">
        <f>IF($B415="","",IFERROR(INDEX('Viviendas'!$A$2:$A$61,MATCH($B415,'Viviendas'!$B$2:$B$61,0)),""))</f>
        <v/>
      </c>
      <c r="D415" s="21">
        <f>IF($B415="","",IFERROR(INDEX('Viviendas'!$C$2:$C$61,MATCH($B415,'Viviendas'!$B$2:$B$61,0)),""))</f>
        <v/>
      </c>
      <c r="E415" s="22">
        <f>IF($B415="","",IFERROR(INDEX('Viviendas'!$D$2:$D$61,MATCH($B415,'Viviendas'!$B$2:$B$61,0)),0))</f>
        <v/>
      </c>
      <c r="F415" s="23" t="n"/>
      <c r="G415" s="24" t="n"/>
      <c r="H415" s="25" t="n"/>
      <c r="I415" s="22">
        <f>IF($B415="","",N($E415)-N($F415))</f>
        <v/>
      </c>
      <c r="J415" s="20" t="n"/>
    </row>
    <row r="416" ht="20" customHeight="1">
      <c r="A416" s="19" t="n"/>
      <c r="B416" s="20" t="n"/>
      <c r="C416" s="21">
        <f>IF($B416="","",IFERROR(INDEX('Viviendas'!$A$2:$A$61,MATCH($B416,'Viviendas'!$B$2:$B$61,0)),""))</f>
        <v/>
      </c>
      <c r="D416" s="21">
        <f>IF($B416="","",IFERROR(INDEX('Viviendas'!$C$2:$C$61,MATCH($B416,'Viviendas'!$B$2:$B$61,0)),""))</f>
        <v/>
      </c>
      <c r="E416" s="22">
        <f>IF($B416="","",IFERROR(INDEX('Viviendas'!$D$2:$D$61,MATCH($B416,'Viviendas'!$B$2:$B$61,0)),0))</f>
        <v/>
      </c>
      <c r="F416" s="23" t="n"/>
      <c r="G416" s="24" t="n"/>
      <c r="H416" s="25" t="n"/>
      <c r="I416" s="22">
        <f>IF($B416="","",N($E416)-N($F416))</f>
        <v/>
      </c>
      <c r="J416" s="20" t="n"/>
    </row>
    <row r="417" ht="20" customHeight="1">
      <c r="A417" s="19" t="n"/>
      <c r="B417" s="20" t="n"/>
      <c r="C417" s="21">
        <f>IF($B417="","",IFERROR(INDEX('Viviendas'!$A$2:$A$61,MATCH($B417,'Viviendas'!$B$2:$B$61,0)),""))</f>
        <v/>
      </c>
      <c r="D417" s="21">
        <f>IF($B417="","",IFERROR(INDEX('Viviendas'!$C$2:$C$61,MATCH($B417,'Viviendas'!$B$2:$B$61,0)),""))</f>
        <v/>
      </c>
      <c r="E417" s="22">
        <f>IF($B417="","",IFERROR(INDEX('Viviendas'!$D$2:$D$61,MATCH($B417,'Viviendas'!$B$2:$B$61,0)),0))</f>
        <v/>
      </c>
      <c r="F417" s="23" t="n"/>
      <c r="G417" s="24" t="n"/>
      <c r="H417" s="25" t="n"/>
      <c r="I417" s="22">
        <f>IF($B417="","",N($E417)-N($F417))</f>
        <v/>
      </c>
      <c r="J417" s="20" t="n"/>
    </row>
    <row r="418" ht="20" customHeight="1">
      <c r="A418" s="19" t="n"/>
      <c r="B418" s="20" t="n"/>
      <c r="C418" s="21">
        <f>IF($B418="","",IFERROR(INDEX('Viviendas'!$A$2:$A$61,MATCH($B418,'Viviendas'!$B$2:$B$61,0)),""))</f>
        <v/>
      </c>
      <c r="D418" s="21">
        <f>IF($B418="","",IFERROR(INDEX('Viviendas'!$C$2:$C$61,MATCH($B418,'Viviendas'!$B$2:$B$61,0)),""))</f>
        <v/>
      </c>
      <c r="E418" s="22">
        <f>IF($B418="","",IFERROR(INDEX('Viviendas'!$D$2:$D$61,MATCH($B418,'Viviendas'!$B$2:$B$61,0)),0))</f>
        <v/>
      </c>
      <c r="F418" s="23" t="n"/>
      <c r="G418" s="24" t="n"/>
      <c r="H418" s="25" t="n"/>
      <c r="I418" s="22">
        <f>IF($B418="","",N($E418)-N($F418))</f>
        <v/>
      </c>
      <c r="J418" s="20" t="n"/>
    </row>
    <row r="419" ht="20" customHeight="1">
      <c r="A419" s="19" t="n"/>
      <c r="B419" s="20" t="n"/>
      <c r="C419" s="21">
        <f>IF($B419="","",IFERROR(INDEX('Viviendas'!$A$2:$A$61,MATCH($B419,'Viviendas'!$B$2:$B$61,0)),""))</f>
        <v/>
      </c>
      <c r="D419" s="21">
        <f>IF($B419="","",IFERROR(INDEX('Viviendas'!$C$2:$C$61,MATCH($B419,'Viviendas'!$B$2:$B$61,0)),""))</f>
        <v/>
      </c>
      <c r="E419" s="22">
        <f>IF($B419="","",IFERROR(INDEX('Viviendas'!$D$2:$D$61,MATCH($B419,'Viviendas'!$B$2:$B$61,0)),0))</f>
        <v/>
      </c>
      <c r="F419" s="23" t="n"/>
      <c r="G419" s="24" t="n"/>
      <c r="H419" s="25" t="n"/>
      <c r="I419" s="22">
        <f>IF($B419="","",N($E419)-N($F419))</f>
        <v/>
      </c>
      <c r="J419" s="20" t="n"/>
    </row>
    <row r="420" ht="20" customHeight="1">
      <c r="A420" s="19" t="n"/>
      <c r="B420" s="20" t="n"/>
      <c r="C420" s="21">
        <f>IF($B420="","",IFERROR(INDEX('Viviendas'!$A$2:$A$61,MATCH($B420,'Viviendas'!$B$2:$B$61,0)),""))</f>
        <v/>
      </c>
      <c r="D420" s="21">
        <f>IF($B420="","",IFERROR(INDEX('Viviendas'!$C$2:$C$61,MATCH($B420,'Viviendas'!$B$2:$B$61,0)),""))</f>
        <v/>
      </c>
      <c r="E420" s="22">
        <f>IF($B420="","",IFERROR(INDEX('Viviendas'!$D$2:$D$61,MATCH($B420,'Viviendas'!$B$2:$B$61,0)),0))</f>
        <v/>
      </c>
      <c r="F420" s="23" t="n"/>
      <c r="G420" s="24" t="n"/>
      <c r="H420" s="25" t="n"/>
      <c r="I420" s="22">
        <f>IF($B420="","",N($E420)-N($F420))</f>
        <v/>
      </c>
      <c r="J420" s="20" t="n"/>
    </row>
    <row r="421" ht="20" customHeight="1">
      <c r="A421" s="19" t="n"/>
      <c r="B421" s="20" t="n"/>
      <c r="C421" s="21">
        <f>IF($B421="","",IFERROR(INDEX('Viviendas'!$A$2:$A$61,MATCH($B421,'Viviendas'!$B$2:$B$61,0)),""))</f>
        <v/>
      </c>
      <c r="D421" s="21">
        <f>IF($B421="","",IFERROR(INDEX('Viviendas'!$C$2:$C$61,MATCH($B421,'Viviendas'!$B$2:$B$61,0)),""))</f>
        <v/>
      </c>
      <c r="E421" s="22">
        <f>IF($B421="","",IFERROR(INDEX('Viviendas'!$D$2:$D$61,MATCH($B421,'Viviendas'!$B$2:$B$61,0)),0))</f>
        <v/>
      </c>
      <c r="F421" s="23" t="n"/>
      <c r="G421" s="24" t="n"/>
      <c r="H421" s="25" t="n"/>
      <c r="I421" s="22">
        <f>IF($B421="","",N($E421)-N($F421))</f>
        <v/>
      </c>
      <c r="J421" s="20" t="n"/>
    </row>
    <row r="422" ht="20" customHeight="1">
      <c r="A422" s="19" t="n"/>
      <c r="B422" s="20" t="n"/>
      <c r="C422" s="21">
        <f>IF($B422="","",IFERROR(INDEX('Viviendas'!$A$2:$A$61,MATCH($B422,'Viviendas'!$B$2:$B$61,0)),""))</f>
        <v/>
      </c>
      <c r="D422" s="21">
        <f>IF($B422="","",IFERROR(INDEX('Viviendas'!$C$2:$C$61,MATCH($B422,'Viviendas'!$B$2:$B$61,0)),""))</f>
        <v/>
      </c>
      <c r="E422" s="22">
        <f>IF($B422="","",IFERROR(INDEX('Viviendas'!$D$2:$D$61,MATCH($B422,'Viviendas'!$B$2:$B$61,0)),0))</f>
        <v/>
      </c>
      <c r="F422" s="23" t="n"/>
      <c r="G422" s="24" t="n"/>
      <c r="H422" s="25" t="n"/>
      <c r="I422" s="22">
        <f>IF($B422="","",N($E422)-N($F422))</f>
        <v/>
      </c>
      <c r="J422" s="20" t="n"/>
    </row>
    <row r="423" ht="20" customHeight="1">
      <c r="A423" s="19" t="n"/>
      <c r="B423" s="20" t="n"/>
      <c r="C423" s="21">
        <f>IF($B423="","",IFERROR(INDEX('Viviendas'!$A$2:$A$61,MATCH($B423,'Viviendas'!$B$2:$B$61,0)),""))</f>
        <v/>
      </c>
      <c r="D423" s="21">
        <f>IF($B423="","",IFERROR(INDEX('Viviendas'!$C$2:$C$61,MATCH($B423,'Viviendas'!$B$2:$B$61,0)),""))</f>
        <v/>
      </c>
      <c r="E423" s="22">
        <f>IF($B423="","",IFERROR(INDEX('Viviendas'!$D$2:$D$61,MATCH($B423,'Viviendas'!$B$2:$B$61,0)),0))</f>
        <v/>
      </c>
      <c r="F423" s="23" t="n"/>
      <c r="G423" s="24" t="n"/>
      <c r="H423" s="25" t="n"/>
      <c r="I423" s="22">
        <f>IF($B423="","",N($E423)-N($F423))</f>
        <v/>
      </c>
      <c r="J423" s="20" t="n"/>
    </row>
    <row r="424" ht="20" customHeight="1">
      <c r="A424" s="19" t="n"/>
      <c r="B424" s="20" t="n"/>
      <c r="C424" s="21">
        <f>IF($B424="","",IFERROR(INDEX('Viviendas'!$A$2:$A$61,MATCH($B424,'Viviendas'!$B$2:$B$61,0)),""))</f>
        <v/>
      </c>
      <c r="D424" s="21">
        <f>IF($B424="","",IFERROR(INDEX('Viviendas'!$C$2:$C$61,MATCH($B424,'Viviendas'!$B$2:$B$61,0)),""))</f>
        <v/>
      </c>
      <c r="E424" s="22">
        <f>IF($B424="","",IFERROR(INDEX('Viviendas'!$D$2:$D$61,MATCH($B424,'Viviendas'!$B$2:$B$61,0)),0))</f>
        <v/>
      </c>
      <c r="F424" s="23" t="n"/>
      <c r="G424" s="24" t="n"/>
      <c r="H424" s="25" t="n"/>
      <c r="I424" s="22">
        <f>IF($B424="","",N($E424)-N($F424))</f>
        <v/>
      </c>
      <c r="J424" s="20" t="n"/>
    </row>
    <row r="425" ht="20" customHeight="1">
      <c r="A425" s="19" t="n"/>
      <c r="B425" s="20" t="n"/>
      <c r="C425" s="21">
        <f>IF($B425="","",IFERROR(INDEX('Viviendas'!$A$2:$A$61,MATCH($B425,'Viviendas'!$B$2:$B$61,0)),""))</f>
        <v/>
      </c>
      <c r="D425" s="21">
        <f>IF($B425="","",IFERROR(INDEX('Viviendas'!$C$2:$C$61,MATCH($B425,'Viviendas'!$B$2:$B$61,0)),""))</f>
        <v/>
      </c>
      <c r="E425" s="22">
        <f>IF($B425="","",IFERROR(INDEX('Viviendas'!$D$2:$D$61,MATCH($B425,'Viviendas'!$B$2:$B$61,0)),0))</f>
        <v/>
      </c>
      <c r="F425" s="23" t="n"/>
      <c r="G425" s="24" t="n"/>
      <c r="H425" s="25" t="n"/>
      <c r="I425" s="22">
        <f>IF($B425="","",N($E425)-N($F425))</f>
        <v/>
      </c>
      <c r="J425" s="20" t="n"/>
    </row>
    <row r="426" ht="20" customHeight="1">
      <c r="A426" s="19" t="n"/>
      <c r="B426" s="20" t="n"/>
      <c r="C426" s="21">
        <f>IF($B426="","",IFERROR(INDEX('Viviendas'!$A$2:$A$61,MATCH($B426,'Viviendas'!$B$2:$B$61,0)),""))</f>
        <v/>
      </c>
      <c r="D426" s="21">
        <f>IF($B426="","",IFERROR(INDEX('Viviendas'!$C$2:$C$61,MATCH($B426,'Viviendas'!$B$2:$B$61,0)),""))</f>
        <v/>
      </c>
      <c r="E426" s="22">
        <f>IF($B426="","",IFERROR(INDEX('Viviendas'!$D$2:$D$61,MATCH($B426,'Viviendas'!$B$2:$B$61,0)),0))</f>
        <v/>
      </c>
      <c r="F426" s="23" t="n"/>
      <c r="G426" s="24" t="n"/>
      <c r="H426" s="25" t="n"/>
      <c r="I426" s="22">
        <f>IF($B426="","",N($E426)-N($F426))</f>
        <v/>
      </c>
      <c r="J426" s="20" t="n"/>
    </row>
    <row r="427" ht="20" customHeight="1">
      <c r="A427" s="19" t="n"/>
      <c r="B427" s="20" t="n"/>
      <c r="C427" s="21">
        <f>IF($B427="","",IFERROR(INDEX('Viviendas'!$A$2:$A$61,MATCH($B427,'Viviendas'!$B$2:$B$61,0)),""))</f>
        <v/>
      </c>
      <c r="D427" s="21">
        <f>IF($B427="","",IFERROR(INDEX('Viviendas'!$C$2:$C$61,MATCH($B427,'Viviendas'!$B$2:$B$61,0)),""))</f>
        <v/>
      </c>
      <c r="E427" s="22">
        <f>IF($B427="","",IFERROR(INDEX('Viviendas'!$D$2:$D$61,MATCH($B427,'Viviendas'!$B$2:$B$61,0)),0))</f>
        <v/>
      </c>
      <c r="F427" s="23" t="n"/>
      <c r="G427" s="24" t="n"/>
      <c r="H427" s="25" t="n"/>
      <c r="I427" s="22">
        <f>IF($B427="","",N($E427)-N($F427))</f>
        <v/>
      </c>
      <c r="J427" s="20" t="n"/>
    </row>
    <row r="428" ht="20" customHeight="1">
      <c r="A428" s="19" t="n"/>
      <c r="B428" s="20" t="n"/>
      <c r="C428" s="21">
        <f>IF($B428="","",IFERROR(INDEX('Viviendas'!$A$2:$A$61,MATCH($B428,'Viviendas'!$B$2:$B$61,0)),""))</f>
        <v/>
      </c>
      <c r="D428" s="21">
        <f>IF($B428="","",IFERROR(INDEX('Viviendas'!$C$2:$C$61,MATCH($B428,'Viviendas'!$B$2:$B$61,0)),""))</f>
        <v/>
      </c>
      <c r="E428" s="22">
        <f>IF($B428="","",IFERROR(INDEX('Viviendas'!$D$2:$D$61,MATCH($B428,'Viviendas'!$B$2:$B$61,0)),0))</f>
        <v/>
      </c>
      <c r="F428" s="23" t="n"/>
      <c r="G428" s="24" t="n"/>
      <c r="H428" s="25" t="n"/>
      <c r="I428" s="22">
        <f>IF($B428="","",N($E428)-N($F428))</f>
        <v/>
      </c>
      <c r="J428" s="20" t="n"/>
    </row>
    <row r="429" ht="20" customHeight="1">
      <c r="A429" s="19" t="n"/>
      <c r="B429" s="20" t="n"/>
      <c r="C429" s="21">
        <f>IF($B429="","",IFERROR(INDEX('Viviendas'!$A$2:$A$61,MATCH($B429,'Viviendas'!$B$2:$B$61,0)),""))</f>
        <v/>
      </c>
      <c r="D429" s="21">
        <f>IF($B429="","",IFERROR(INDEX('Viviendas'!$C$2:$C$61,MATCH($B429,'Viviendas'!$B$2:$B$61,0)),""))</f>
        <v/>
      </c>
      <c r="E429" s="22">
        <f>IF($B429="","",IFERROR(INDEX('Viviendas'!$D$2:$D$61,MATCH($B429,'Viviendas'!$B$2:$B$61,0)),0))</f>
        <v/>
      </c>
      <c r="F429" s="23" t="n"/>
      <c r="G429" s="24" t="n"/>
      <c r="H429" s="25" t="n"/>
      <c r="I429" s="22">
        <f>IF($B429="","",N($E429)-N($F429))</f>
        <v/>
      </c>
      <c r="J429" s="20" t="n"/>
    </row>
    <row r="430" ht="20" customHeight="1">
      <c r="A430" s="19" t="n"/>
      <c r="B430" s="20" t="n"/>
      <c r="C430" s="21">
        <f>IF($B430="","",IFERROR(INDEX('Viviendas'!$A$2:$A$61,MATCH($B430,'Viviendas'!$B$2:$B$61,0)),""))</f>
        <v/>
      </c>
      <c r="D430" s="21">
        <f>IF($B430="","",IFERROR(INDEX('Viviendas'!$C$2:$C$61,MATCH($B430,'Viviendas'!$B$2:$B$61,0)),""))</f>
        <v/>
      </c>
      <c r="E430" s="22">
        <f>IF($B430="","",IFERROR(INDEX('Viviendas'!$D$2:$D$61,MATCH($B430,'Viviendas'!$B$2:$B$61,0)),0))</f>
        <v/>
      </c>
      <c r="F430" s="23" t="n"/>
      <c r="G430" s="24" t="n"/>
      <c r="H430" s="25" t="n"/>
      <c r="I430" s="22">
        <f>IF($B430="","",N($E430)-N($F430))</f>
        <v/>
      </c>
      <c r="J430" s="20" t="n"/>
    </row>
    <row r="431" ht="20" customHeight="1">
      <c r="A431" s="19" t="n"/>
      <c r="B431" s="20" t="n"/>
      <c r="C431" s="21">
        <f>IF($B431="","",IFERROR(INDEX('Viviendas'!$A$2:$A$61,MATCH($B431,'Viviendas'!$B$2:$B$61,0)),""))</f>
        <v/>
      </c>
      <c r="D431" s="21">
        <f>IF($B431="","",IFERROR(INDEX('Viviendas'!$C$2:$C$61,MATCH($B431,'Viviendas'!$B$2:$B$61,0)),""))</f>
        <v/>
      </c>
      <c r="E431" s="22">
        <f>IF($B431="","",IFERROR(INDEX('Viviendas'!$D$2:$D$61,MATCH($B431,'Viviendas'!$B$2:$B$61,0)),0))</f>
        <v/>
      </c>
      <c r="F431" s="23" t="n"/>
      <c r="G431" s="24" t="n"/>
      <c r="H431" s="25" t="n"/>
      <c r="I431" s="22">
        <f>IF($B431="","",N($E431)-N($F431))</f>
        <v/>
      </c>
      <c r="J431" s="20" t="n"/>
    </row>
    <row r="432" ht="20" customHeight="1">
      <c r="A432" s="19" t="n"/>
      <c r="B432" s="20" t="n"/>
      <c r="C432" s="21">
        <f>IF($B432="","",IFERROR(INDEX('Viviendas'!$A$2:$A$61,MATCH($B432,'Viviendas'!$B$2:$B$61,0)),""))</f>
        <v/>
      </c>
      <c r="D432" s="21">
        <f>IF($B432="","",IFERROR(INDEX('Viviendas'!$C$2:$C$61,MATCH($B432,'Viviendas'!$B$2:$B$61,0)),""))</f>
        <v/>
      </c>
      <c r="E432" s="22">
        <f>IF($B432="","",IFERROR(INDEX('Viviendas'!$D$2:$D$61,MATCH($B432,'Viviendas'!$B$2:$B$61,0)),0))</f>
        <v/>
      </c>
      <c r="F432" s="23" t="n"/>
      <c r="G432" s="24" t="n"/>
      <c r="H432" s="25" t="n"/>
      <c r="I432" s="22">
        <f>IF($B432="","",N($E432)-N($F432))</f>
        <v/>
      </c>
      <c r="J432" s="20" t="n"/>
    </row>
    <row r="433" ht="20" customHeight="1">
      <c r="A433" s="19" t="n"/>
      <c r="B433" s="20" t="n"/>
      <c r="C433" s="21">
        <f>IF($B433="","",IFERROR(INDEX('Viviendas'!$A$2:$A$61,MATCH($B433,'Viviendas'!$B$2:$B$61,0)),""))</f>
        <v/>
      </c>
      <c r="D433" s="21">
        <f>IF($B433="","",IFERROR(INDEX('Viviendas'!$C$2:$C$61,MATCH($B433,'Viviendas'!$B$2:$B$61,0)),""))</f>
        <v/>
      </c>
      <c r="E433" s="22">
        <f>IF($B433="","",IFERROR(INDEX('Viviendas'!$D$2:$D$61,MATCH($B433,'Viviendas'!$B$2:$B$61,0)),0))</f>
        <v/>
      </c>
      <c r="F433" s="23" t="n"/>
      <c r="G433" s="24" t="n"/>
      <c r="H433" s="25" t="n"/>
      <c r="I433" s="22">
        <f>IF($B433="","",N($E433)-N($F433))</f>
        <v/>
      </c>
      <c r="J433" s="20" t="n"/>
    </row>
    <row r="434" ht="20" customHeight="1">
      <c r="A434" s="19" t="n"/>
      <c r="B434" s="20" t="n"/>
      <c r="C434" s="21">
        <f>IF($B434="","",IFERROR(INDEX('Viviendas'!$A$2:$A$61,MATCH($B434,'Viviendas'!$B$2:$B$61,0)),""))</f>
        <v/>
      </c>
      <c r="D434" s="21">
        <f>IF($B434="","",IFERROR(INDEX('Viviendas'!$C$2:$C$61,MATCH($B434,'Viviendas'!$B$2:$B$61,0)),""))</f>
        <v/>
      </c>
      <c r="E434" s="22">
        <f>IF($B434="","",IFERROR(INDEX('Viviendas'!$D$2:$D$61,MATCH($B434,'Viviendas'!$B$2:$B$61,0)),0))</f>
        <v/>
      </c>
      <c r="F434" s="23" t="n"/>
      <c r="G434" s="24" t="n"/>
      <c r="H434" s="25" t="n"/>
      <c r="I434" s="22">
        <f>IF($B434="","",N($E434)-N($F434))</f>
        <v/>
      </c>
      <c r="J434" s="20" t="n"/>
    </row>
    <row r="435" ht="20" customHeight="1">
      <c r="A435" s="19" t="n"/>
      <c r="B435" s="20" t="n"/>
      <c r="C435" s="21">
        <f>IF($B435="","",IFERROR(INDEX('Viviendas'!$A$2:$A$61,MATCH($B435,'Viviendas'!$B$2:$B$61,0)),""))</f>
        <v/>
      </c>
      <c r="D435" s="21">
        <f>IF($B435="","",IFERROR(INDEX('Viviendas'!$C$2:$C$61,MATCH($B435,'Viviendas'!$B$2:$B$61,0)),""))</f>
        <v/>
      </c>
      <c r="E435" s="22">
        <f>IF($B435="","",IFERROR(INDEX('Viviendas'!$D$2:$D$61,MATCH($B435,'Viviendas'!$B$2:$B$61,0)),0))</f>
        <v/>
      </c>
      <c r="F435" s="23" t="n"/>
      <c r="G435" s="24" t="n"/>
      <c r="H435" s="25" t="n"/>
      <c r="I435" s="22">
        <f>IF($B435="","",N($E435)-N($F435))</f>
        <v/>
      </c>
      <c r="J435" s="20" t="n"/>
    </row>
    <row r="436" ht="20" customHeight="1">
      <c r="A436" s="19" t="n"/>
      <c r="B436" s="20" t="n"/>
      <c r="C436" s="21">
        <f>IF($B436="","",IFERROR(INDEX('Viviendas'!$A$2:$A$61,MATCH($B436,'Viviendas'!$B$2:$B$61,0)),""))</f>
        <v/>
      </c>
      <c r="D436" s="21">
        <f>IF($B436="","",IFERROR(INDEX('Viviendas'!$C$2:$C$61,MATCH($B436,'Viviendas'!$B$2:$B$61,0)),""))</f>
        <v/>
      </c>
      <c r="E436" s="22">
        <f>IF($B436="","",IFERROR(INDEX('Viviendas'!$D$2:$D$61,MATCH($B436,'Viviendas'!$B$2:$B$61,0)),0))</f>
        <v/>
      </c>
      <c r="F436" s="23" t="n"/>
      <c r="G436" s="24" t="n"/>
      <c r="H436" s="25" t="n"/>
      <c r="I436" s="22">
        <f>IF($B436="","",N($E436)-N($F436))</f>
        <v/>
      </c>
      <c r="J436" s="20" t="n"/>
    </row>
    <row r="437" ht="20" customHeight="1">
      <c r="A437" s="19" t="n"/>
      <c r="B437" s="20" t="n"/>
      <c r="C437" s="21">
        <f>IF($B437="","",IFERROR(INDEX('Viviendas'!$A$2:$A$61,MATCH($B437,'Viviendas'!$B$2:$B$61,0)),""))</f>
        <v/>
      </c>
      <c r="D437" s="21">
        <f>IF($B437="","",IFERROR(INDEX('Viviendas'!$C$2:$C$61,MATCH($B437,'Viviendas'!$B$2:$B$61,0)),""))</f>
        <v/>
      </c>
      <c r="E437" s="22">
        <f>IF($B437="","",IFERROR(INDEX('Viviendas'!$D$2:$D$61,MATCH($B437,'Viviendas'!$B$2:$B$61,0)),0))</f>
        <v/>
      </c>
      <c r="F437" s="23" t="n"/>
      <c r="G437" s="24" t="n"/>
      <c r="H437" s="25" t="n"/>
      <c r="I437" s="22">
        <f>IF($B437="","",N($E437)-N($F437))</f>
        <v/>
      </c>
      <c r="J437" s="20" t="n"/>
    </row>
    <row r="438" ht="20" customHeight="1">
      <c r="A438" s="19" t="n"/>
      <c r="B438" s="20" t="n"/>
      <c r="C438" s="21">
        <f>IF($B438="","",IFERROR(INDEX('Viviendas'!$A$2:$A$61,MATCH($B438,'Viviendas'!$B$2:$B$61,0)),""))</f>
        <v/>
      </c>
      <c r="D438" s="21">
        <f>IF($B438="","",IFERROR(INDEX('Viviendas'!$C$2:$C$61,MATCH($B438,'Viviendas'!$B$2:$B$61,0)),""))</f>
        <v/>
      </c>
      <c r="E438" s="22">
        <f>IF($B438="","",IFERROR(INDEX('Viviendas'!$D$2:$D$61,MATCH($B438,'Viviendas'!$B$2:$B$61,0)),0))</f>
        <v/>
      </c>
      <c r="F438" s="23" t="n"/>
      <c r="G438" s="24" t="n"/>
      <c r="H438" s="25" t="n"/>
      <c r="I438" s="22">
        <f>IF($B438="","",N($E438)-N($F438))</f>
        <v/>
      </c>
      <c r="J438" s="20" t="n"/>
    </row>
    <row r="439" ht="20" customHeight="1">
      <c r="A439" s="19" t="n"/>
      <c r="B439" s="20" t="n"/>
      <c r="C439" s="21">
        <f>IF($B439="","",IFERROR(INDEX('Viviendas'!$A$2:$A$61,MATCH($B439,'Viviendas'!$B$2:$B$61,0)),""))</f>
        <v/>
      </c>
      <c r="D439" s="21">
        <f>IF($B439="","",IFERROR(INDEX('Viviendas'!$C$2:$C$61,MATCH($B439,'Viviendas'!$B$2:$B$61,0)),""))</f>
        <v/>
      </c>
      <c r="E439" s="22">
        <f>IF($B439="","",IFERROR(INDEX('Viviendas'!$D$2:$D$61,MATCH($B439,'Viviendas'!$B$2:$B$61,0)),0))</f>
        <v/>
      </c>
      <c r="F439" s="23" t="n"/>
      <c r="G439" s="24" t="n"/>
      <c r="H439" s="25" t="n"/>
      <c r="I439" s="22">
        <f>IF($B439="","",N($E439)-N($F439))</f>
        <v/>
      </c>
      <c r="J439" s="20" t="n"/>
    </row>
    <row r="440" ht="20" customHeight="1">
      <c r="A440" s="19" t="n"/>
      <c r="B440" s="20" t="n"/>
      <c r="C440" s="21">
        <f>IF($B440="","",IFERROR(INDEX('Viviendas'!$A$2:$A$61,MATCH($B440,'Viviendas'!$B$2:$B$61,0)),""))</f>
        <v/>
      </c>
      <c r="D440" s="21">
        <f>IF($B440="","",IFERROR(INDEX('Viviendas'!$C$2:$C$61,MATCH($B440,'Viviendas'!$B$2:$B$61,0)),""))</f>
        <v/>
      </c>
      <c r="E440" s="22">
        <f>IF($B440="","",IFERROR(INDEX('Viviendas'!$D$2:$D$61,MATCH($B440,'Viviendas'!$B$2:$B$61,0)),0))</f>
        <v/>
      </c>
      <c r="F440" s="23" t="n"/>
      <c r="G440" s="24" t="n"/>
      <c r="H440" s="25" t="n"/>
      <c r="I440" s="22">
        <f>IF($B440="","",N($E440)-N($F440))</f>
        <v/>
      </c>
      <c r="J440" s="20" t="n"/>
    </row>
    <row r="441" ht="20" customHeight="1">
      <c r="A441" s="19" t="n"/>
      <c r="B441" s="20" t="n"/>
      <c r="C441" s="21">
        <f>IF($B441="","",IFERROR(INDEX('Viviendas'!$A$2:$A$61,MATCH($B441,'Viviendas'!$B$2:$B$61,0)),""))</f>
        <v/>
      </c>
      <c r="D441" s="21">
        <f>IF($B441="","",IFERROR(INDEX('Viviendas'!$C$2:$C$61,MATCH($B441,'Viviendas'!$B$2:$B$61,0)),""))</f>
        <v/>
      </c>
      <c r="E441" s="22">
        <f>IF($B441="","",IFERROR(INDEX('Viviendas'!$D$2:$D$61,MATCH($B441,'Viviendas'!$B$2:$B$61,0)),0))</f>
        <v/>
      </c>
      <c r="F441" s="23" t="n"/>
      <c r="G441" s="24" t="n"/>
      <c r="H441" s="25" t="n"/>
      <c r="I441" s="22">
        <f>IF($B441="","",N($E441)-N($F441))</f>
        <v/>
      </c>
      <c r="J441" s="20" t="n"/>
    </row>
    <row r="442" ht="20" customHeight="1">
      <c r="A442" s="19" t="n"/>
      <c r="B442" s="20" t="n"/>
      <c r="C442" s="21">
        <f>IF($B442="","",IFERROR(INDEX('Viviendas'!$A$2:$A$61,MATCH($B442,'Viviendas'!$B$2:$B$61,0)),""))</f>
        <v/>
      </c>
      <c r="D442" s="21">
        <f>IF($B442="","",IFERROR(INDEX('Viviendas'!$C$2:$C$61,MATCH($B442,'Viviendas'!$B$2:$B$61,0)),""))</f>
        <v/>
      </c>
      <c r="E442" s="22">
        <f>IF($B442="","",IFERROR(INDEX('Viviendas'!$D$2:$D$61,MATCH($B442,'Viviendas'!$B$2:$B$61,0)),0))</f>
        <v/>
      </c>
      <c r="F442" s="23" t="n"/>
      <c r="G442" s="24" t="n"/>
      <c r="H442" s="25" t="n"/>
      <c r="I442" s="22">
        <f>IF($B442="","",N($E442)-N($F442))</f>
        <v/>
      </c>
      <c r="J442" s="20" t="n"/>
    </row>
    <row r="443" ht="20" customHeight="1">
      <c r="A443" s="19" t="n"/>
      <c r="B443" s="20" t="n"/>
      <c r="C443" s="21">
        <f>IF($B443="","",IFERROR(INDEX('Viviendas'!$A$2:$A$61,MATCH($B443,'Viviendas'!$B$2:$B$61,0)),""))</f>
        <v/>
      </c>
      <c r="D443" s="21">
        <f>IF($B443="","",IFERROR(INDEX('Viviendas'!$C$2:$C$61,MATCH($B443,'Viviendas'!$B$2:$B$61,0)),""))</f>
        <v/>
      </c>
      <c r="E443" s="22">
        <f>IF($B443="","",IFERROR(INDEX('Viviendas'!$D$2:$D$61,MATCH($B443,'Viviendas'!$B$2:$B$61,0)),0))</f>
        <v/>
      </c>
      <c r="F443" s="23" t="n"/>
      <c r="G443" s="24" t="n"/>
      <c r="H443" s="25" t="n"/>
      <c r="I443" s="22">
        <f>IF($B443="","",N($E443)-N($F443))</f>
        <v/>
      </c>
      <c r="J443" s="20" t="n"/>
    </row>
    <row r="444" ht="20" customHeight="1">
      <c r="A444" s="19" t="n"/>
      <c r="B444" s="20" t="n"/>
      <c r="C444" s="21">
        <f>IF($B444="","",IFERROR(INDEX('Viviendas'!$A$2:$A$61,MATCH($B444,'Viviendas'!$B$2:$B$61,0)),""))</f>
        <v/>
      </c>
      <c r="D444" s="21">
        <f>IF($B444="","",IFERROR(INDEX('Viviendas'!$C$2:$C$61,MATCH($B444,'Viviendas'!$B$2:$B$61,0)),""))</f>
        <v/>
      </c>
      <c r="E444" s="22">
        <f>IF($B444="","",IFERROR(INDEX('Viviendas'!$D$2:$D$61,MATCH($B444,'Viviendas'!$B$2:$B$61,0)),0))</f>
        <v/>
      </c>
      <c r="F444" s="23" t="n"/>
      <c r="G444" s="24" t="n"/>
      <c r="H444" s="25" t="n"/>
      <c r="I444" s="22">
        <f>IF($B444="","",N($E444)-N($F444))</f>
        <v/>
      </c>
      <c r="J444" s="20" t="n"/>
    </row>
    <row r="445" ht="20" customHeight="1">
      <c r="A445" s="19" t="n"/>
      <c r="B445" s="20" t="n"/>
      <c r="C445" s="21">
        <f>IF($B445="","",IFERROR(INDEX('Viviendas'!$A$2:$A$61,MATCH($B445,'Viviendas'!$B$2:$B$61,0)),""))</f>
        <v/>
      </c>
      <c r="D445" s="21">
        <f>IF($B445="","",IFERROR(INDEX('Viviendas'!$C$2:$C$61,MATCH($B445,'Viviendas'!$B$2:$B$61,0)),""))</f>
        <v/>
      </c>
      <c r="E445" s="22">
        <f>IF($B445="","",IFERROR(INDEX('Viviendas'!$D$2:$D$61,MATCH($B445,'Viviendas'!$B$2:$B$61,0)),0))</f>
        <v/>
      </c>
      <c r="F445" s="23" t="n"/>
      <c r="G445" s="24" t="n"/>
      <c r="H445" s="25" t="n"/>
      <c r="I445" s="22">
        <f>IF($B445="","",N($E445)-N($F445))</f>
        <v/>
      </c>
      <c r="J445" s="20" t="n"/>
    </row>
    <row r="446" ht="20" customHeight="1">
      <c r="A446" s="19" t="n"/>
      <c r="B446" s="20" t="n"/>
      <c r="C446" s="21">
        <f>IF($B446="","",IFERROR(INDEX('Viviendas'!$A$2:$A$61,MATCH($B446,'Viviendas'!$B$2:$B$61,0)),""))</f>
        <v/>
      </c>
      <c r="D446" s="21">
        <f>IF($B446="","",IFERROR(INDEX('Viviendas'!$C$2:$C$61,MATCH($B446,'Viviendas'!$B$2:$B$61,0)),""))</f>
        <v/>
      </c>
      <c r="E446" s="22">
        <f>IF($B446="","",IFERROR(INDEX('Viviendas'!$D$2:$D$61,MATCH($B446,'Viviendas'!$B$2:$B$61,0)),0))</f>
        <v/>
      </c>
      <c r="F446" s="23" t="n"/>
      <c r="G446" s="24" t="n"/>
      <c r="H446" s="25" t="n"/>
      <c r="I446" s="22">
        <f>IF($B446="","",N($E446)-N($F446))</f>
        <v/>
      </c>
      <c r="J446" s="20" t="n"/>
    </row>
    <row r="447" ht="20" customHeight="1">
      <c r="A447" s="19" t="n"/>
      <c r="B447" s="20" t="n"/>
      <c r="C447" s="21">
        <f>IF($B447="","",IFERROR(INDEX('Viviendas'!$A$2:$A$61,MATCH($B447,'Viviendas'!$B$2:$B$61,0)),""))</f>
        <v/>
      </c>
      <c r="D447" s="21">
        <f>IF($B447="","",IFERROR(INDEX('Viviendas'!$C$2:$C$61,MATCH($B447,'Viviendas'!$B$2:$B$61,0)),""))</f>
        <v/>
      </c>
      <c r="E447" s="22">
        <f>IF($B447="","",IFERROR(INDEX('Viviendas'!$D$2:$D$61,MATCH($B447,'Viviendas'!$B$2:$B$61,0)),0))</f>
        <v/>
      </c>
      <c r="F447" s="23" t="n"/>
      <c r="G447" s="24" t="n"/>
      <c r="H447" s="25" t="n"/>
      <c r="I447" s="22">
        <f>IF($B447="","",N($E447)-N($F447))</f>
        <v/>
      </c>
      <c r="J447" s="20" t="n"/>
    </row>
    <row r="448" ht="20" customHeight="1">
      <c r="A448" s="19" t="n"/>
      <c r="B448" s="20" t="n"/>
      <c r="C448" s="21">
        <f>IF($B448="","",IFERROR(INDEX('Viviendas'!$A$2:$A$61,MATCH($B448,'Viviendas'!$B$2:$B$61,0)),""))</f>
        <v/>
      </c>
      <c r="D448" s="21">
        <f>IF($B448="","",IFERROR(INDEX('Viviendas'!$C$2:$C$61,MATCH($B448,'Viviendas'!$B$2:$B$61,0)),""))</f>
        <v/>
      </c>
      <c r="E448" s="22">
        <f>IF($B448="","",IFERROR(INDEX('Viviendas'!$D$2:$D$61,MATCH($B448,'Viviendas'!$B$2:$B$61,0)),0))</f>
        <v/>
      </c>
      <c r="F448" s="23" t="n"/>
      <c r="G448" s="24" t="n"/>
      <c r="H448" s="25" t="n"/>
      <c r="I448" s="22">
        <f>IF($B448="","",N($E448)-N($F448))</f>
        <v/>
      </c>
      <c r="J448" s="20" t="n"/>
    </row>
    <row r="449" ht="20" customHeight="1">
      <c r="A449" s="19" t="n"/>
      <c r="B449" s="20" t="n"/>
      <c r="C449" s="21">
        <f>IF($B449="","",IFERROR(INDEX('Viviendas'!$A$2:$A$61,MATCH($B449,'Viviendas'!$B$2:$B$61,0)),""))</f>
        <v/>
      </c>
      <c r="D449" s="21">
        <f>IF($B449="","",IFERROR(INDEX('Viviendas'!$C$2:$C$61,MATCH($B449,'Viviendas'!$B$2:$B$61,0)),""))</f>
        <v/>
      </c>
      <c r="E449" s="22">
        <f>IF($B449="","",IFERROR(INDEX('Viviendas'!$D$2:$D$61,MATCH($B449,'Viviendas'!$B$2:$B$61,0)),0))</f>
        <v/>
      </c>
      <c r="F449" s="23" t="n"/>
      <c r="G449" s="24" t="n"/>
      <c r="H449" s="25" t="n"/>
      <c r="I449" s="22">
        <f>IF($B449="","",N($E449)-N($F449))</f>
        <v/>
      </c>
      <c r="J449" s="20" t="n"/>
    </row>
    <row r="450" ht="20" customHeight="1">
      <c r="A450" s="19" t="n"/>
      <c r="B450" s="20" t="n"/>
      <c r="C450" s="21">
        <f>IF($B450="","",IFERROR(INDEX('Viviendas'!$A$2:$A$61,MATCH($B450,'Viviendas'!$B$2:$B$61,0)),""))</f>
        <v/>
      </c>
      <c r="D450" s="21">
        <f>IF($B450="","",IFERROR(INDEX('Viviendas'!$C$2:$C$61,MATCH($B450,'Viviendas'!$B$2:$B$61,0)),""))</f>
        <v/>
      </c>
      <c r="E450" s="22">
        <f>IF($B450="","",IFERROR(INDEX('Viviendas'!$D$2:$D$61,MATCH($B450,'Viviendas'!$B$2:$B$61,0)),0))</f>
        <v/>
      </c>
      <c r="F450" s="23" t="n"/>
      <c r="G450" s="24" t="n"/>
      <c r="H450" s="25" t="n"/>
      <c r="I450" s="22">
        <f>IF($B450="","",N($E450)-N($F450))</f>
        <v/>
      </c>
      <c r="J450" s="20" t="n"/>
    </row>
    <row r="451" ht="20" customHeight="1">
      <c r="A451" s="19" t="n"/>
      <c r="B451" s="20" t="n"/>
      <c r="C451" s="21">
        <f>IF($B451="","",IFERROR(INDEX('Viviendas'!$A$2:$A$61,MATCH($B451,'Viviendas'!$B$2:$B$61,0)),""))</f>
        <v/>
      </c>
      <c r="D451" s="21">
        <f>IF($B451="","",IFERROR(INDEX('Viviendas'!$C$2:$C$61,MATCH($B451,'Viviendas'!$B$2:$B$61,0)),""))</f>
        <v/>
      </c>
      <c r="E451" s="22">
        <f>IF($B451="","",IFERROR(INDEX('Viviendas'!$D$2:$D$61,MATCH($B451,'Viviendas'!$B$2:$B$61,0)),0))</f>
        <v/>
      </c>
      <c r="F451" s="23" t="n"/>
      <c r="G451" s="24" t="n"/>
      <c r="H451" s="25" t="n"/>
      <c r="I451" s="22">
        <f>IF($B451="","",N($E451)-N($F451))</f>
        <v/>
      </c>
      <c r="J451" s="20" t="n"/>
    </row>
    <row r="452" ht="20" customHeight="1">
      <c r="A452" s="19" t="n"/>
      <c r="B452" s="20" t="n"/>
      <c r="C452" s="21">
        <f>IF($B452="","",IFERROR(INDEX('Viviendas'!$A$2:$A$61,MATCH($B452,'Viviendas'!$B$2:$B$61,0)),""))</f>
        <v/>
      </c>
      <c r="D452" s="21">
        <f>IF($B452="","",IFERROR(INDEX('Viviendas'!$C$2:$C$61,MATCH($B452,'Viviendas'!$B$2:$B$61,0)),""))</f>
        <v/>
      </c>
      <c r="E452" s="22">
        <f>IF($B452="","",IFERROR(INDEX('Viviendas'!$D$2:$D$61,MATCH($B452,'Viviendas'!$B$2:$B$61,0)),0))</f>
        <v/>
      </c>
      <c r="F452" s="23" t="n"/>
      <c r="G452" s="24" t="n"/>
      <c r="H452" s="25" t="n"/>
      <c r="I452" s="22">
        <f>IF($B452="","",N($E452)-N($F452))</f>
        <v/>
      </c>
      <c r="J452" s="20" t="n"/>
    </row>
    <row r="453" ht="20" customHeight="1">
      <c r="A453" s="19" t="n"/>
      <c r="B453" s="20" t="n"/>
      <c r="C453" s="21">
        <f>IF($B453="","",IFERROR(INDEX('Viviendas'!$A$2:$A$61,MATCH($B453,'Viviendas'!$B$2:$B$61,0)),""))</f>
        <v/>
      </c>
      <c r="D453" s="21">
        <f>IF($B453="","",IFERROR(INDEX('Viviendas'!$C$2:$C$61,MATCH($B453,'Viviendas'!$B$2:$B$61,0)),""))</f>
        <v/>
      </c>
      <c r="E453" s="22">
        <f>IF($B453="","",IFERROR(INDEX('Viviendas'!$D$2:$D$61,MATCH($B453,'Viviendas'!$B$2:$B$61,0)),0))</f>
        <v/>
      </c>
      <c r="F453" s="23" t="n"/>
      <c r="G453" s="24" t="n"/>
      <c r="H453" s="25" t="n"/>
      <c r="I453" s="22">
        <f>IF($B453="","",N($E453)-N($F453))</f>
        <v/>
      </c>
      <c r="J453" s="20" t="n"/>
    </row>
    <row r="454" ht="20" customHeight="1">
      <c r="A454" s="19" t="n"/>
      <c r="B454" s="20" t="n"/>
      <c r="C454" s="21">
        <f>IF($B454="","",IFERROR(INDEX('Viviendas'!$A$2:$A$61,MATCH($B454,'Viviendas'!$B$2:$B$61,0)),""))</f>
        <v/>
      </c>
      <c r="D454" s="21">
        <f>IF($B454="","",IFERROR(INDEX('Viviendas'!$C$2:$C$61,MATCH($B454,'Viviendas'!$B$2:$B$61,0)),""))</f>
        <v/>
      </c>
      <c r="E454" s="22">
        <f>IF($B454="","",IFERROR(INDEX('Viviendas'!$D$2:$D$61,MATCH($B454,'Viviendas'!$B$2:$B$61,0)),0))</f>
        <v/>
      </c>
      <c r="F454" s="23" t="n"/>
      <c r="G454" s="24" t="n"/>
      <c r="H454" s="25" t="n"/>
      <c r="I454" s="22">
        <f>IF($B454="","",N($E454)-N($F454))</f>
        <v/>
      </c>
      <c r="J454" s="20" t="n"/>
    </row>
    <row r="455" ht="20" customHeight="1">
      <c r="A455" s="19" t="n"/>
      <c r="B455" s="20" t="n"/>
      <c r="C455" s="21">
        <f>IF($B455="","",IFERROR(INDEX('Viviendas'!$A$2:$A$61,MATCH($B455,'Viviendas'!$B$2:$B$61,0)),""))</f>
        <v/>
      </c>
      <c r="D455" s="21">
        <f>IF($B455="","",IFERROR(INDEX('Viviendas'!$C$2:$C$61,MATCH($B455,'Viviendas'!$B$2:$B$61,0)),""))</f>
        <v/>
      </c>
      <c r="E455" s="22">
        <f>IF($B455="","",IFERROR(INDEX('Viviendas'!$D$2:$D$61,MATCH($B455,'Viviendas'!$B$2:$B$61,0)),0))</f>
        <v/>
      </c>
      <c r="F455" s="23" t="n"/>
      <c r="G455" s="24" t="n"/>
      <c r="H455" s="25" t="n"/>
      <c r="I455" s="22">
        <f>IF($B455="","",N($E455)-N($F455))</f>
        <v/>
      </c>
      <c r="J455" s="20" t="n"/>
    </row>
    <row r="456" ht="20" customHeight="1">
      <c r="A456" s="19" t="n"/>
      <c r="B456" s="20" t="n"/>
      <c r="C456" s="21">
        <f>IF($B456="","",IFERROR(INDEX('Viviendas'!$A$2:$A$61,MATCH($B456,'Viviendas'!$B$2:$B$61,0)),""))</f>
        <v/>
      </c>
      <c r="D456" s="21">
        <f>IF($B456="","",IFERROR(INDEX('Viviendas'!$C$2:$C$61,MATCH($B456,'Viviendas'!$B$2:$B$61,0)),""))</f>
        <v/>
      </c>
      <c r="E456" s="22">
        <f>IF($B456="","",IFERROR(INDEX('Viviendas'!$D$2:$D$61,MATCH($B456,'Viviendas'!$B$2:$B$61,0)),0))</f>
        <v/>
      </c>
      <c r="F456" s="23" t="n"/>
      <c r="G456" s="24" t="n"/>
      <c r="H456" s="25" t="n"/>
      <c r="I456" s="22">
        <f>IF($B456="","",N($E456)-N($F456))</f>
        <v/>
      </c>
      <c r="J456" s="20" t="n"/>
    </row>
    <row r="457" ht="20" customHeight="1">
      <c r="A457" s="19" t="n"/>
      <c r="B457" s="20" t="n"/>
      <c r="C457" s="21">
        <f>IF($B457="","",IFERROR(INDEX('Viviendas'!$A$2:$A$61,MATCH($B457,'Viviendas'!$B$2:$B$61,0)),""))</f>
        <v/>
      </c>
      <c r="D457" s="21">
        <f>IF($B457="","",IFERROR(INDEX('Viviendas'!$C$2:$C$61,MATCH($B457,'Viviendas'!$B$2:$B$61,0)),""))</f>
        <v/>
      </c>
      <c r="E457" s="22">
        <f>IF($B457="","",IFERROR(INDEX('Viviendas'!$D$2:$D$61,MATCH($B457,'Viviendas'!$B$2:$B$61,0)),0))</f>
        <v/>
      </c>
      <c r="F457" s="23" t="n"/>
      <c r="G457" s="24" t="n"/>
      <c r="H457" s="25" t="n"/>
      <c r="I457" s="22">
        <f>IF($B457="","",N($E457)-N($F457))</f>
        <v/>
      </c>
      <c r="J457" s="20" t="n"/>
    </row>
    <row r="458" ht="20" customHeight="1">
      <c r="A458" s="19" t="n"/>
      <c r="B458" s="20" t="n"/>
      <c r="C458" s="21">
        <f>IF($B458="","",IFERROR(INDEX('Viviendas'!$A$2:$A$61,MATCH($B458,'Viviendas'!$B$2:$B$61,0)),""))</f>
        <v/>
      </c>
      <c r="D458" s="21">
        <f>IF($B458="","",IFERROR(INDEX('Viviendas'!$C$2:$C$61,MATCH($B458,'Viviendas'!$B$2:$B$61,0)),""))</f>
        <v/>
      </c>
      <c r="E458" s="22">
        <f>IF($B458="","",IFERROR(INDEX('Viviendas'!$D$2:$D$61,MATCH($B458,'Viviendas'!$B$2:$B$61,0)),0))</f>
        <v/>
      </c>
      <c r="F458" s="23" t="n"/>
      <c r="G458" s="24" t="n"/>
      <c r="H458" s="25" t="n"/>
      <c r="I458" s="22">
        <f>IF($B458="","",N($E458)-N($F458))</f>
        <v/>
      </c>
      <c r="J458" s="20" t="n"/>
    </row>
    <row r="459" ht="20" customHeight="1">
      <c r="A459" s="19" t="n"/>
      <c r="B459" s="20" t="n"/>
      <c r="C459" s="21">
        <f>IF($B459="","",IFERROR(INDEX('Viviendas'!$A$2:$A$61,MATCH($B459,'Viviendas'!$B$2:$B$61,0)),""))</f>
        <v/>
      </c>
      <c r="D459" s="21">
        <f>IF($B459="","",IFERROR(INDEX('Viviendas'!$C$2:$C$61,MATCH($B459,'Viviendas'!$B$2:$B$61,0)),""))</f>
        <v/>
      </c>
      <c r="E459" s="22">
        <f>IF($B459="","",IFERROR(INDEX('Viviendas'!$D$2:$D$61,MATCH($B459,'Viviendas'!$B$2:$B$61,0)),0))</f>
        <v/>
      </c>
      <c r="F459" s="23" t="n"/>
      <c r="G459" s="24" t="n"/>
      <c r="H459" s="25" t="n"/>
      <c r="I459" s="22">
        <f>IF($B459="","",N($E459)-N($F459))</f>
        <v/>
      </c>
      <c r="J459" s="20" t="n"/>
    </row>
    <row r="460" ht="20" customHeight="1">
      <c r="A460" s="19" t="n"/>
      <c r="B460" s="20" t="n"/>
      <c r="C460" s="21">
        <f>IF($B460="","",IFERROR(INDEX('Viviendas'!$A$2:$A$61,MATCH($B460,'Viviendas'!$B$2:$B$61,0)),""))</f>
        <v/>
      </c>
      <c r="D460" s="21">
        <f>IF($B460="","",IFERROR(INDEX('Viviendas'!$C$2:$C$61,MATCH($B460,'Viviendas'!$B$2:$B$61,0)),""))</f>
        <v/>
      </c>
      <c r="E460" s="22">
        <f>IF($B460="","",IFERROR(INDEX('Viviendas'!$D$2:$D$61,MATCH($B460,'Viviendas'!$B$2:$B$61,0)),0))</f>
        <v/>
      </c>
      <c r="F460" s="23" t="n"/>
      <c r="G460" s="24" t="n"/>
      <c r="H460" s="25" t="n"/>
      <c r="I460" s="22">
        <f>IF($B460="","",N($E460)-N($F460))</f>
        <v/>
      </c>
      <c r="J460" s="20" t="n"/>
    </row>
    <row r="461" ht="20" customHeight="1">
      <c r="A461" s="19" t="n"/>
      <c r="B461" s="20" t="n"/>
      <c r="C461" s="21">
        <f>IF($B461="","",IFERROR(INDEX('Viviendas'!$A$2:$A$61,MATCH($B461,'Viviendas'!$B$2:$B$61,0)),""))</f>
        <v/>
      </c>
      <c r="D461" s="21">
        <f>IF($B461="","",IFERROR(INDEX('Viviendas'!$C$2:$C$61,MATCH($B461,'Viviendas'!$B$2:$B$61,0)),""))</f>
        <v/>
      </c>
      <c r="E461" s="22">
        <f>IF($B461="","",IFERROR(INDEX('Viviendas'!$D$2:$D$61,MATCH($B461,'Viviendas'!$B$2:$B$61,0)),0))</f>
        <v/>
      </c>
      <c r="F461" s="23" t="n"/>
      <c r="G461" s="24" t="n"/>
      <c r="H461" s="25" t="n"/>
      <c r="I461" s="22">
        <f>IF($B461="","",N($E461)-N($F461))</f>
        <v/>
      </c>
      <c r="J461" s="20" t="n"/>
    </row>
    <row r="462" ht="20" customHeight="1">
      <c r="A462" s="19" t="n"/>
      <c r="B462" s="20" t="n"/>
      <c r="C462" s="21">
        <f>IF($B462="","",IFERROR(INDEX('Viviendas'!$A$2:$A$61,MATCH($B462,'Viviendas'!$B$2:$B$61,0)),""))</f>
        <v/>
      </c>
      <c r="D462" s="21">
        <f>IF($B462="","",IFERROR(INDEX('Viviendas'!$C$2:$C$61,MATCH($B462,'Viviendas'!$B$2:$B$61,0)),""))</f>
        <v/>
      </c>
      <c r="E462" s="22">
        <f>IF($B462="","",IFERROR(INDEX('Viviendas'!$D$2:$D$61,MATCH($B462,'Viviendas'!$B$2:$B$61,0)),0))</f>
        <v/>
      </c>
      <c r="F462" s="23" t="n"/>
      <c r="G462" s="24" t="n"/>
      <c r="H462" s="25" t="n"/>
      <c r="I462" s="22">
        <f>IF($B462="","",N($E462)-N($F462))</f>
        <v/>
      </c>
      <c r="J462" s="20" t="n"/>
    </row>
    <row r="463" ht="20" customHeight="1">
      <c r="A463" s="19" t="n"/>
      <c r="B463" s="20" t="n"/>
      <c r="C463" s="21">
        <f>IF($B463="","",IFERROR(INDEX('Viviendas'!$A$2:$A$61,MATCH($B463,'Viviendas'!$B$2:$B$61,0)),""))</f>
        <v/>
      </c>
      <c r="D463" s="21">
        <f>IF($B463="","",IFERROR(INDEX('Viviendas'!$C$2:$C$61,MATCH($B463,'Viviendas'!$B$2:$B$61,0)),""))</f>
        <v/>
      </c>
      <c r="E463" s="22">
        <f>IF($B463="","",IFERROR(INDEX('Viviendas'!$D$2:$D$61,MATCH($B463,'Viviendas'!$B$2:$B$61,0)),0))</f>
        <v/>
      </c>
      <c r="F463" s="23" t="n"/>
      <c r="G463" s="24" t="n"/>
      <c r="H463" s="25" t="n"/>
      <c r="I463" s="22">
        <f>IF($B463="","",N($E463)-N($F463))</f>
        <v/>
      </c>
      <c r="J463" s="20" t="n"/>
    </row>
    <row r="464" ht="20" customHeight="1">
      <c r="A464" s="19" t="n"/>
      <c r="B464" s="20" t="n"/>
      <c r="C464" s="21">
        <f>IF($B464="","",IFERROR(INDEX('Viviendas'!$A$2:$A$61,MATCH($B464,'Viviendas'!$B$2:$B$61,0)),""))</f>
        <v/>
      </c>
      <c r="D464" s="21">
        <f>IF($B464="","",IFERROR(INDEX('Viviendas'!$C$2:$C$61,MATCH($B464,'Viviendas'!$B$2:$B$61,0)),""))</f>
        <v/>
      </c>
      <c r="E464" s="22">
        <f>IF($B464="","",IFERROR(INDEX('Viviendas'!$D$2:$D$61,MATCH($B464,'Viviendas'!$B$2:$B$61,0)),0))</f>
        <v/>
      </c>
      <c r="F464" s="23" t="n"/>
      <c r="G464" s="24" t="n"/>
      <c r="H464" s="25" t="n"/>
      <c r="I464" s="22">
        <f>IF($B464="","",N($E464)-N($F464))</f>
        <v/>
      </c>
      <c r="J464" s="20" t="n"/>
    </row>
    <row r="465" ht="20" customHeight="1">
      <c r="A465" s="19" t="n"/>
      <c r="B465" s="20" t="n"/>
      <c r="C465" s="21">
        <f>IF($B465="","",IFERROR(INDEX('Viviendas'!$A$2:$A$61,MATCH($B465,'Viviendas'!$B$2:$B$61,0)),""))</f>
        <v/>
      </c>
      <c r="D465" s="21">
        <f>IF($B465="","",IFERROR(INDEX('Viviendas'!$C$2:$C$61,MATCH($B465,'Viviendas'!$B$2:$B$61,0)),""))</f>
        <v/>
      </c>
      <c r="E465" s="22">
        <f>IF($B465="","",IFERROR(INDEX('Viviendas'!$D$2:$D$61,MATCH($B465,'Viviendas'!$B$2:$B$61,0)),0))</f>
        <v/>
      </c>
      <c r="F465" s="23" t="n"/>
      <c r="G465" s="24" t="n"/>
      <c r="H465" s="25" t="n"/>
      <c r="I465" s="22">
        <f>IF($B465="","",N($E465)-N($F465))</f>
        <v/>
      </c>
      <c r="J465" s="20" t="n"/>
    </row>
    <row r="466" ht="20" customHeight="1">
      <c r="A466" s="19" t="n"/>
      <c r="B466" s="20" t="n"/>
      <c r="C466" s="21">
        <f>IF($B466="","",IFERROR(INDEX('Viviendas'!$A$2:$A$61,MATCH($B466,'Viviendas'!$B$2:$B$61,0)),""))</f>
        <v/>
      </c>
      <c r="D466" s="21">
        <f>IF($B466="","",IFERROR(INDEX('Viviendas'!$C$2:$C$61,MATCH($B466,'Viviendas'!$B$2:$B$61,0)),""))</f>
        <v/>
      </c>
      <c r="E466" s="22">
        <f>IF($B466="","",IFERROR(INDEX('Viviendas'!$D$2:$D$61,MATCH($B466,'Viviendas'!$B$2:$B$61,0)),0))</f>
        <v/>
      </c>
      <c r="F466" s="23" t="n"/>
      <c r="G466" s="24" t="n"/>
      <c r="H466" s="25" t="n"/>
      <c r="I466" s="22">
        <f>IF($B466="","",N($E466)-N($F466))</f>
        <v/>
      </c>
      <c r="J466" s="20" t="n"/>
    </row>
    <row r="467" ht="20" customHeight="1">
      <c r="A467" s="19" t="n"/>
      <c r="B467" s="20" t="n"/>
      <c r="C467" s="21">
        <f>IF($B467="","",IFERROR(INDEX('Viviendas'!$A$2:$A$61,MATCH($B467,'Viviendas'!$B$2:$B$61,0)),""))</f>
        <v/>
      </c>
      <c r="D467" s="21">
        <f>IF($B467="","",IFERROR(INDEX('Viviendas'!$C$2:$C$61,MATCH($B467,'Viviendas'!$B$2:$B$61,0)),""))</f>
        <v/>
      </c>
      <c r="E467" s="22">
        <f>IF($B467="","",IFERROR(INDEX('Viviendas'!$D$2:$D$61,MATCH($B467,'Viviendas'!$B$2:$B$61,0)),0))</f>
        <v/>
      </c>
      <c r="F467" s="23" t="n"/>
      <c r="G467" s="24" t="n"/>
      <c r="H467" s="25" t="n"/>
      <c r="I467" s="22">
        <f>IF($B467="","",N($E467)-N($F467))</f>
        <v/>
      </c>
      <c r="J467" s="20" t="n"/>
    </row>
    <row r="468" ht="20" customHeight="1">
      <c r="A468" s="19" t="n"/>
      <c r="B468" s="20" t="n"/>
      <c r="C468" s="21">
        <f>IF($B468="","",IFERROR(INDEX('Viviendas'!$A$2:$A$61,MATCH($B468,'Viviendas'!$B$2:$B$61,0)),""))</f>
        <v/>
      </c>
      <c r="D468" s="21">
        <f>IF($B468="","",IFERROR(INDEX('Viviendas'!$C$2:$C$61,MATCH($B468,'Viviendas'!$B$2:$B$61,0)),""))</f>
        <v/>
      </c>
      <c r="E468" s="22">
        <f>IF($B468="","",IFERROR(INDEX('Viviendas'!$D$2:$D$61,MATCH($B468,'Viviendas'!$B$2:$B$61,0)),0))</f>
        <v/>
      </c>
      <c r="F468" s="23" t="n"/>
      <c r="G468" s="24" t="n"/>
      <c r="H468" s="25" t="n"/>
      <c r="I468" s="22">
        <f>IF($B468="","",N($E468)-N($F468))</f>
        <v/>
      </c>
      <c r="J468" s="20" t="n"/>
    </row>
    <row r="469" ht="20" customHeight="1">
      <c r="A469" s="19" t="n"/>
      <c r="B469" s="20" t="n"/>
      <c r="C469" s="21">
        <f>IF($B469="","",IFERROR(INDEX('Viviendas'!$A$2:$A$61,MATCH($B469,'Viviendas'!$B$2:$B$61,0)),""))</f>
        <v/>
      </c>
      <c r="D469" s="21">
        <f>IF($B469="","",IFERROR(INDEX('Viviendas'!$C$2:$C$61,MATCH($B469,'Viviendas'!$B$2:$B$61,0)),""))</f>
        <v/>
      </c>
      <c r="E469" s="22">
        <f>IF($B469="","",IFERROR(INDEX('Viviendas'!$D$2:$D$61,MATCH($B469,'Viviendas'!$B$2:$B$61,0)),0))</f>
        <v/>
      </c>
      <c r="F469" s="23" t="n"/>
      <c r="G469" s="24" t="n"/>
      <c r="H469" s="25" t="n"/>
      <c r="I469" s="22">
        <f>IF($B469="","",N($E469)-N($F469))</f>
        <v/>
      </c>
      <c r="J469" s="20" t="n"/>
    </row>
    <row r="470" ht="20" customHeight="1">
      <c r="A470" s="19" t="n"/>
      <c r="B470" s="20" t="n"/>
      <c r="C470" s="21">
        <f>IF($B470="","",IFERROR(INDEX('Viviendas'!$A$2:$A$61,MATCH($B470,'Viviendas'!$B$2:$B$61,0)),""))</f>
        <v/>
      </c>
      <c r="D470" s="21">
        <f>IF($B470="","",IFERROR(INDEX('Viviendas'!$C$2:$C$61,MATCH($B470,'Viviendas'!$B$2:$B$61,0)),""))</f>
        <v/>
      </c>
      <c r="E470" s="22">
        <f>IF($B470="","",IFERROR(INDEX('Viviendas'!$D$2:$D$61,MATCH($B470,'Viviendas'!$B$2:$B$61,0)),0))</f>
        <v/>
      </c>
      <c r="F470" s="23" t="n"/>
      <c r="G470" s="24" t="n"/>
      <c r="H470" s="25" t="n"/>
      <c r="I470" s="22">
        <f>IF($B470="","",N($E470)-N($F470))</f>
        <v/>
      </c>
      <c r="J470" s="20" t="n"/>
    </row>
    <row r="471" ht="20" customHeight="1">
      <c r="A471" s="19" t="n"/>
      <c r="B471" s="20" t="n"/>
      <c r="C471" s="21">
        <f>IF($B471="","",IFERROR(INDEX('Viviendas'!$A$2:$A$61,MATCH($B471,'Viviendas'!$B$2:$B$61,0)),""))</f>
        <v/>
      </c>
      <c r="D471" s="21">
        <f>IF($B471="","",IFERROR(INDEX('Viviendas'!$C$2:$C$61,MATCH($B471,'Viviendas'!$B$2:$B$61,0)),""))</f>
        <v/>
      </c>
      <c r="E471" s="22">
        <f>IF($B471="","",IFERROR(INDEX('Viviendas'!$D$2:$D$61,MATCH($B471,'Viviendas'!$B$2:$B$61,0)),0))</f>
        <v/>
      </c>
      <c r="F471" s="23" t="n"/>
      <c r="G471" s="24" t="n"/>
      <c r="H471" s="25" t="n"/>
      <c r="I471" s="22">
        <f>IF($B471="","",N($E471)-N($F471))</f>
        <v/>
      </c>
      <c r="J471" s="20" t="n"/>
    </row>
    <row r="472" ht="20" customHeight="1">
      <c r="A472" s="19" t="n"/>
      <c r="B472" s="20" t="n"/>
      <c r="C472" s="21">
        <f>IF($B472="","",IFERROR(INDEX('Viviendas'!$A$2:$A$61,MATCH($B472,'Viviendas'!$B$2:$B$61,0)),""))</f>
        <v/>
      </c>
      <c r="D472" s="21">
        <f>IF($B472="","",IFERROR(INDEX('Viviendas'!$C$2:$C$61,MATCH($B472,'Viviendas'!$B$2:$B$61,0)),""))</f>
        <v/>
      </c>
      <c r="E472" s="22">
        <f>IF($B472="","",IFERROR(INDEX('Viviendas'!$D$2:$D$61,MATCH($B472,'Viviendas'!$B$2:$B$61,0)),0))</f>
        <v/>
      </c>
      <c r="F472" s="23" t="n"/>
      <c r="G472" s="24" t="n"/>
      <c r="H472" s="25" t="n"/>
      <c r="I472" s="22">
        <f>IF($B472="","",N($E472)-N($F472))</f>
        <v/>
      </c>
      <c r="J472" s="20" t="n"/>
    </row>
    <row r="473" ht="20" customHeight="1">
      <c r="A473" s="19" t="n"/>
      <c r="B473" s="20" t="n"/>
      <c r="C473" s="21">
        <f>IF($B473="","",IFERROR(INDEX('Viviendas'!$A$2:$A$61,MATCH($B473,'Viviendas'!$B$2:$B$61,0)),""))</f>
        <v/>
      </c>
      <c r="D473" s="21">
        <f>IF($B473="","",IFERROR(INDEX('Viviendas'!$C$2:$C$61,MATCH($B473,'Viviendas'!$B$2:$B$61,0)),""))</f>
        <v/>
      </c>
      <c r="E473" s="22">
        <f>IF($B473="","",IFERROR(INDEX('Viviendas'!$D$2:$D$61,MATCH($B473,'Viviendas'!$B$2:$B$61,0)),0))</f>
        <v/>
      </c>
      <c r="F473" s="23" t="n"/>
      <c r="G473" s="24" t="n"/>
      <c r="H473" s="25" t="n"/>
      <c r="I473" s="22">
        <f>IF($B473="","",N($E473)-N($F473))</f>
        <v/>
      </c>
      <c r="J473" s="20" t="n"/>
    </row>
    <row r="474" ht="20" customHeight="1">
      <c r="A474" s="19" t="n"/>
      <c r="B474" s="20" t="n"/>
      <c r="C474" s="21">
        <f>IF($B474="","",IFERROR(INDEX('Viviendas'!$A$2:$A$61,MATCH($B474,'Viviendas'!$B$2:$B$61,0)),""))</f>
        <v/>
      </c>
      <c r="D474" s="21">
        <f>IF($B474="","",IFERROR(INDEX('Viviendas'!$C$2:$C$61,MATCH($B474,'Viviendas'!$B$2:$B$61,0)),""))</f>
        <v/>
      </c>
      <c r="E474" s="22">
        <f>IF($B474="","",IFERROR(INDEX('Viviendas'!$D$2:$D$61,MATCH($B474,'Viviendas'!$B$2:$B$61,0)),0))</f>
        <v/>
      </c>
      <c r="F474" s="23" t="n"/>
      <c r="G474" s="24" t="n"/>
      <c r="H474" s="25" t="n"/>
      <c r="I474" s="22">
        <f>IF($B474="","",N($E474)-N($F474))</f>
        <v/>
      </c>
      <c r="J474" s="20" t="n"/>
    </row>
    <row r="475" ht="20" customHeight="1">
      <c r="A475" s="19" t="n"/>
      <c r="B475" s="20" t="n"/>
      <c r="C475" s="21">
        <f>IF($B475="","",IFERROR(INDEX('Viviendas'!$A$2:$A$61,MATCH($B475,'Viviendas'!$B$2:$B$61,0)),""))</f>
        <v/>
      </c>
      <c r="D475" s="21">
        <f>IF($B475="","",IFERROR(INDEX('Viviendas'!$C$2:$C$61,MATCH($B475,'Viviendas'!$B$2:$B$61,0)),""))</f>
        <v/>
      </c>
      <c r="E475" s="22">
        <f>IF($B475="","",IFERROR(INDEX('Viviendas'!$D$2:$D$61,MATCH($B475,'Viviendas'!$B$2:$B$61,0)),0))</f>
        <v/>
      </c>
      <c r="F475" s="23" t="n"/>
      <c r="G475" s="24" t="n"/>
      <c r="H475" s="25" t="n"/>
      <c r="I475" s="22">
        <f>IF($B475="","",N($E475)-N($F475))</f>
        <v/>
      </c>
      <c r="J475" s="20" t="n"/>
    </row>
    <row r="476" ht="20" customHeight="1">
      <c r="A476" s="19" t="n"/>
      <c r="B476" s="20" t="n"/>
      <c r="C476" s="21">
        <f>IF($B476="","",IFERROR(INDEX('Viviendas'!$A$2:$A$61,MATCH($B476,'Viviendas'!$B$2:$B$61,0)),""))</f>
        <v/>
      </c>
      <c r="D476" s="21">
        <f>IF($B476="","",IFERROR(INDEX('Viviendas'!$C$2:$C$61,MATCH($B476,'Viviendas'!$B$2:$B$61,0)),""))</f>
        <v/>
      </c>
      <c r="E476" s="22">
        <f>IF($B476="","",IFERROR(INDEX('Viviendas'!$D$2:$D$61,MATCH($B476,'Viviendas'!$B$2:$B$61,0)),0))</f>
        <v/>
      </c>
      <c r="F476" s="23" t="n"/>
      <c r="G476" s="24" t="n"/>
      <c r="H476" s="25" t="n"/>
      <c r="I476" s="22">
        <f>IF($B476="","",N($E476)-N($F476))</f>
        <v/>
      </c>
      <c r="J476" s="20" t="n"/>
    </row>
    <row r="477" ht="20" customHeight="1">
      <c r="A477" s="19" t="n"/>
      <c r="B477" s="20" t="n"/>
      <c r="C477" s="21">
        <f>IF($B477="","",IFERROR(INDEX('Viviendas'!$A$2:$A$61,MATCH($B477,'Viviendas'!$B$2:$B$61,0)),""))</f>
        <v/>
      </c>
      <c r="D477" s="21">
        <f>IF($B477="","",IFERROR(INDEX('Viviendas'!$C$2:$C$61,MATCH($B477,'Viviendas'!$B$2:$B$61,0)),""))</f>
        <v/>
      </c>
      <c r="E477" s="22">
        <f>IF($B477="","",IFERROR(INDEX('Viviendas'!$D$2:$D$61,MATCH($B477,'Viviendas'!$B$2:$B$61,0)),0))</f>
        <v/>
      </c>
      <c r="F477" s="23" t="n"/>
      <c r="G477" s="24" t="n"/>
      <c r="H477" s="25" t="n"/>
      <c r="I477" s="22">
        <f>IF($B477="","",N($E477)-N($F477))</f>
        <v/>
      </c>
      <c r="J477" s="20" t="n"/>
    </row>
    <row r="478" ht="20" customHeight="1">
      <c r="A478" s="19" t="n"/>
      <c r="B478" s="20" t="n"/>
      <c r="C478" s="21">
        <f>IF($B478="","",IFERROR(INDEX('Viviendas'!$A$2:$A$61,MATCH($B478,'Viviendas'!$B$2:$B$61,0)),""))</f>
        <v/>
      </c>
      <c r="D478" s="21">
        <f>IF($B478="","",IFERROR(INDEX('Viviendas'!$C$2:$C$61,MATCH($B478,'Viviendas'!$B$2:$B$61,0)),""))</f>
        <v/>
      </c>
      <c r="E478" s="22">
        <f>IF($B478="","",IFERROR(INDEX('Viviendas'!$D$2:$D$61,MATCH($B478,'Viviendas'!$B$2:$B$61,0)),0))</f>
        <v/>
      </c>
      <c r="F478" s="23" t="n"/>
      <c r="G478" s="24" t="n"/>
      <c r="H478" s="25" t="n"/>
      <c r="I478" s="22">
        <f>IF($B478="","",N($E478)-N($F478))</f>
        <v/>
      </c>
      <c r="J478" s="20" t="n"/>
    </row>
    <row r="479" ht="20" customHeight="1">
      <c r="A479" s="19" t="n"/>
      <c r="B479" s="20" t="n"/>
      <c r="C479" s="21">
        <f>IF($B479="","",IFERROR(INDEX('Viviendas'!$A$2:$A$61,MATCH($B479,'Viviendas'!$B$2:$B$61,0)),""))</f>
        <v/>
      </c>
      <c r="D479" s="21">
        <f>IF($B479="","",IFERROR(INDEX('Viviendas'!$C$2:$C$61,MATCH($B479,'Viviendas'!$B$2:$B$61,0)),""))</f>
        <v/>
      </c>
      <c r="E479" s="22">
        <f>IF($B479="","",IFERROR(INDEX('Viviendas'!$D$2:$D$61,MATCH($B479,'Viviendas'!$B$2:$B$61,0)),0))</f>
        <v/>
      </c>
      <c r="F479" s="23" t="n"/>
      <c r="G479" s="24" t="n"/>
      <c r="H479" s="25" t="n"/>
      <c r="I479" s="22">
        <f>IF($B479="","",N($E479)-N($F479))</f>
        <v/>
      </c>
      <c r="J479" s="20" t="n"/>
    </row>
    <row r="480" ht="20" customHeight="1">
      <c r="A480" s="19" t="n"/>
      <c r="B480" s="20" t="n"/>
      <c r="C480" s="21">
        <f>IF($B480="","",IFERROR(INDEX('Viviendas'!$A$2:$A$61,MATCH($B480,'Viviendas'!$B$2:$B$61,0)),""))</f>
        <v/>
      </c>
      <c r="D480" s="21">
        <f>IF($B480="","",IFERROR(INDEX('Viviendas'!$C$2:$C$61,MATCH($B480,'Viviendas'!$B$2:$B$61,0)),""))</f>
        <v/>
      </c>
      <c r="E480" s="22">
        <f>IF($B480="","",IFERROR(INDEX('Viviendas'!$D$2:$D$61,MATCH($B480,'Viviendas'!$B$2:$B$61,0)),0))</f>
        <v/>
      </c>
      <c r="F480" s="23" t="n"/>
      <c r="G480" s="24" t="n"/>
      <c r="H480" s="25" t="n"/>
      <c r="I480" s="22">
        <f>IF($B480="","",N($E480)-N($F480))</f>
        <v/>
      </c>
      <c r="J480" s="20" t="n"/>
    </row>
    <row r="481" ht="20" customHeight="1">
      <c r="A481" s="19" t="n"/>
      <c r="B481" s="20" t="n"/>
      <c r="C481" s="21">
        <f>IF($B481="","",IFERROR(INDEX('Viviendas'!$A$2:$A$61,MATCH($B481,'Viviendas'!$B$2:$B$61,0)),""))</f>
        <v/>
      </c>
      <c r="D481" s="21">
        <f>IF($B481="","",IFERROR(INDEX('Viviendas'!$C$2:$C$61,MATCH($B481,'Viviendas'!$B$2:$B$61,0)),""))</f>
        <v/>
      </c>
      <c r="E481" s="22">
        <f>IF($B481="","",IFERROR(INDEX('Viviendas'!$D$2:$D$61,MATCH($B481,'Viviendas'!$B$2:$B$61,0)),0))</f>
        <v/>
      </c>
      <c r="F481" s="23" t="n"/>
      <c r="G481" s="24" t="n"/>
      <c r="H481" s="25" t="n"/>
      <c r="I481" s="22">
        <f>IF($B481="","",N($E481)-N($F481))</f>
        <v/>
      </c>
      <c r="J481" s="20" t="n"/>
    </row>
    <row r="482" ht="20" customHeight="1">
      <c r="A482" s="19" t="n"/>
      <c r="B482" s="20" t="n"/>
      <c r="C482" s="21">
        <f>IF($B482="","",IFERROR(INDEX('Viviendas'!$A$2:$A$61,MATCH($B482,'Viviendas'!$B$2:$B$61,0)),""))</f>
        <v/>
      </c>
      <c r="D482" s="21">
        <f>IF($B482="","",IFERROR(INDEX('Viviendas'!$C$2:$C$61,MATCH($B482,'Viviendas'!$B$2:$B$61,0)),""))</f>
        <v/>
      </c>
      <c r="E482" s="22">
        <f>IF($B482="","",IFERROR(INDEX('Viviendas'!$D$2:$D$61,MATCH($B482,'Viviendas'!$B$2:$B$61,0)),0))</f>
        <v/>
      </c>
      <c r="F482" s="23" t="n"/>
      <c r="G482" s="24" t="n"/>
      <c r="H482" s="25" t="n"/>
      <c r="I482" s="22">
        <f>IF($B482="","",N($E482)-N($F482))</f>
        <v/>
      </c>
      <c r="J482" s="20" t="n"/>
    </row>
    <row r="483" ht="20" customHeight="1">
      <c r="A483" s="19" t="n"/>
      <c r="B483" s="20" t="n"/>
      <c r="C483" s="21">
        <f>IF($B483="","",IFERROR(INDEX('Viviendas'!$A$2:$A$61,MATCH($B483,'Viviendas'!$B$2:$B$61,0)),""))</f>
        <v/>
      </c>
      <c r="D483" s="21">
        <f>IF($B483="","",IFERROR(INDEX('Viviendas'!$C$2:$C$61,MATCH($B483,'Viviendas'!$B$2:$B$61,0)),""))</f>
        <v/>
      </c>
      <c r="E483" s="22">
        <f>IF($B483="","",IFERROR(INDEX('Viviendas'!$D$2:$D$61,MATCH($B483,'Viviendas'!$B$2:$B$61,0)),0))</f>
        <v/>
      </c>
      <c r="F483" s="23" t="n"/>
      <c r="G483" s="24" t="n"/>
      <c r="H483" s="25" t="n"/>
      <c r="I483" s="22">
        <f>IF($B483="","",N($E483)-N($F483))</f>
        <v/>
      </c>
      <c r="J483" s="20" t="n"/>
    </row>
    <row r="484" ht="20" customHeight="1">
      <c r="A484" s="19" t="n"/>
      <c r="B484" s="20" t="n"/>
      <c r="C484" s="21">
        <f>IF($B484="","",IFERROR(INDEX('Viviendas'!$A$2:$A$61,MATCH($B484,'Viviendas'!$B$2:$B$61,0)),""))</f>
        <v/>
      </c>
      <c r="D484" s="21">
        <f>IF($B484="","",IFERROR(INDEX('Viviendas'!$C$2:$C$61,MATCH($B484,'Viviendas'!$B$2:$B$61,0)),""))</f>
        <v/>
      </c>
      <c r="E484" s="22">
        <f>IF($B484="","",IFERROR(INDEX('Viviendas'!$D$2:$D$61,MATCH($B484,'Viviendas'!$B$2:$B$61,0)),0))</f>
        <v/>
      </c>
      <c r="F484" s="23" t="n"/>
      <c r="G484" s="24" t="n"/>
      <c r="H484" s="25" t="n"/>
      <c r="I484" s="22">
        <f>IF($B484="","",N($E484)-N($F484))</f>
        <v/>
      </c>
      <c r="J484" s="20" t="n"/>
    </row>
    <row r="485" ht="20" customHeight="1">
      <c r="A485" s="19" t="n"/>
      <c r="B485" s="20" t="n"/>
      <c r="C485" s="21">
        <f>IF($B485="","",IFERROR(INDEX('Viviendas'!$A$2:$A$61,MATCH($B485,'Viviendas'!$B$2:$B$61,0)),""))</f>
        <v/>
      </c>
      <c r="D485" s="21">
        <f>IF($B485="","",IFERROR(INDEX('Viviendas'!$C$2:$C$61,MATCH($B485,'Viviendas'!$B$2:$B$61,0)),""))</f>
        <v/>
      </c>
      <c r="E485" s="22">
        <f>IF($B485="","",IFERROR(INDEX('Viviendas'!$D$2:$D$61,MATCH($B485,'Viviendas'!$B$2:$B$61,0)),0))</f>
        <v/>
      </c>
      <c r="F485" s="23" t="n"/>
      <c r="G485" s="24" t="n"/>
      <c r="H485" s="25" t="n"/>
      <c r="I485" s="22">
        <f>IF($B485="","",N($E485)-N($F485))</f>
        <v/>
      </c>
      <c r="J485" s="20" t="n"/>
    </row>
    <row r="486" ht="20" customHeight="1">
      <c r="A486" s="19" t="n"/>
      <c r="B486" s="20" t="n"/>
      <c r="C486" s="21">
        <f>IF($B486="","",IFERROR(INDEX('Viviendas'!$A$2:$A$61,MATCH($B486,'Viviendas'!$B$2:$B$61,0)),""))</f>
        <v/>
      </c>
      <c r="D486" s="21">
        <f>IF($B486="","",IFERROR(INDEX('Viviendas'!$C$2:$C$61,MATCH($B486,'Viviendas'!$B$2:$B$61,0)),""))</f>
        <v/>
      </c>
      <c r="E486" s="22">
        <f>IF($B486="","",IFERROR(INDEX('Viviendas'!$D$2:$D$61,MATCH($B486,'Viviendas'!$B$2:$B$61,0)),0))</f>
        <v/>
      </c>
      <c r="F486" s="23" t="n"/>
      <c r="G486" s="24" t="n"/>
      <c r="H486" s="25" t="n"/>
      <c r="I486" s="22">
        <f>IF($B486="","",N($E486)-N($F486))</f>
        <v/>
      </c>
      <c r="J486" s="20" t="n"/>
    </row>
    <row r="487" ht="20" customHeight="1">
      <c r="A487" s="19" t="n"/>
      <c r="B487" s="20" t="n"/>
      <c r="C487" s="21">
        <f>IF($B487="","",IFERROR(INDEX('Viviendas'!$A$2:$A$61,MATCH($B487,'Viviendas'!$B$2:$B$61,0)),""))</f>
        <v/>
      </c>
      <c r="D487" s="21">
        <f>IF($B487="","",IFERROR(INDEX('Viviendas'!$C$2:$C$61,MATCH($B487,'Viviendas'!$B$2:$B$61,0)),""))</f>
        <v/>
      </c>
      <c r="E487" s="22">
        <f>IF($B487="","",IFERROR(INDEX('Viviendas'!$D$2:$D$61,MATCH($B487,'Viviendas'!$B$2:$B$61,0)),0))</f>
        <v/>
      </c>
      <c r="F487" s="23" t="n"/>
      <c r="G487" s="24" t="n"/>
      <c r="H487" s="25" t="n"/>
      <c r="I487" s="22">
        <f>IF($B487="","",N($E487)-N($F487))</f>
        <v/>
      </c>
      <c r="J487" s="20" t="n"/>
    </row>
    <row r="488" ht="20" customHeight="1">
      <c r="A488" s="19" t="n"/>
      <c r="B488" s="20" t="n"/>
      <c r="C488" s="21">
        <f>IF($B488="","",IFERROR(INDEX('Viviendas'!$A$2:$A$61,MATCH($B488,'Viviendas'!$B$2:$B$61,0)),""))</f>
        <v/>
      </c>
      <c r="D488" s="21">
        <f>IF($B488="","",IFERROR(INDEX('Viviendas'!$C$2:$C$61,MATCH($B488,'Viviendas'!$B$2:$B$61,0)),""))</f>
        <v/>
      </c>
      <c r="E488" s="22">
        <f>IF($B488="","",IFERROR(INDEX('Viviendas'!$D$2:$D$61,MATCH($B488,'Viviendas'!$B$2:$B$61,0)),0))</f>
        <v/>
      </c>
      <c r="F488" s="23" t="n"/>
      <c r="G488" s="24" t="n"/>
      <c r="H488" s="25" t="n"/>
      <c r="I488" s="22">
        <f>IF($B488="","",N($E488)-N($F488))</f>
        <v/>
      </c>
      <c r="J488" s="20" t="n"/>
    </row>
    <row r="489" ht="20" customHeight="1">
      <c r="A489" s="19" t="n"/>
      <c r="B489" s="20" t="n"/>
      <c r="C489" s="21">
        <f>IF($B489="","",IFERROR(INDEX('Viviendas'!$A$2:$A$61,MATCH($B489,'Viviendas'!$B$2:$B$61,0)),""))</f>
        <v/>
      </c>
      <c r="D489" s="21">
        <f>IF($B489="","",IFERROR(INDEX('Viviendas'!$C$2:$C$61,MATCH($B489,'Viviendas'!$B$2:$B$61,0)),""))</f>
        <v/>
      </c>
      <c r="E489" s="22">
        <f>IF($B489="","",IFERROR(INDEX('Viviendas'!$D$2:$D$61,MATCH($B489,'Viviendas'!$B$2:$B$61,0)),0))</f>
        <v/>
      </c>
      <c r="F489" s="23" t="n"/>
      <c r="G489" s="24" t="n"/>
      <c r="H489" s="25" t="n"/>
      <c r="I489" s="22">
        <f>IF($B489="","",N($E489)-N($F489))</f>
        <v/>
      </c>
      <c r="J489" s="20" t="n"/>
    </row>
    <row r="490" ht="20" customHeight="1">
      <c r="A490" s="19" t="n"/>
      <c r="B490" s="20" t="n"/>
      <c r="C490" s="21">
        <f>IF($B490="","",IFERROR(INDEX('Viviendas'!$A$2:$A$61,MATCH($B490,'Viviendas'!$B$2:$B$61,0)),""))</f>
        <v/>
      </c>
      <c r="D490" s="21">
        <f>IF($B490="","",IFERROR(INDEX('Viviendas'!$C$2:$C$61,MATCH($B490,'Viviendas'!$B$2:$B$61,0)),""))</f>
        <v/>
      </c>
      <c r="E490" s="22">
        <f>IF($B490="","",IFERROR(INDEX('Viviendas'!$D$2:$D$61,MATCH($B490,'Viviendas'!$B$2:$B$61,0)),0))</f>
        <v/>
      </c>
      <c r="F490" s="23" t="n"/>
      <c r="G490" s="24" t="n"/>
      <c r="H490" s="25" t="n"/>
      <c r="I490" s="22">
        <f>IF($B490="","",N($E490)-N($F490))</f>
        <v/>
      </c>
      <c r="J490" s="20" t="n"/>
    </row>
    <row r="491" ht="20" customHeight="1">
      <c r="A491" s="19" t="n"/>
      <c r="B491" s="20" t="n"/>
      <c r="C491" s="21">
        <f>IF($B491="","",IFERROR(INDEX('Viviendas'!$A$2:$A$61,MATCH($B491,'Viviendas'!$B$2:$B$61,0)),""))</f>
        <v/>
      </c>
      <c r="D491" s="21">
        <f>IF($B491="","",IFERROR(INDEX('Viviendas'!$C$2:$C$61,MATCH($B491,'Viviendas'!$B$2:$B$61,0)),""))</f>
        <v/>
      </c>
      <c r="E491" s="22">
        <f>IF($B491="","",IFERROR(INDEX('Viviendas'!$D$2:$D$61,MATCH($B491,'Viviendas'!$B$2:$B$61,0)),0))</f>
        <v/>
      </c>
      <c r="F491" s="23" t="n"/>
      <c r="G491" s="24" t="n"/>
      <c r="H491" s="25" t="n"/>
      <c r="I491" s="22">
        <f>IF($B491="","",N($E491)-N($F491))</f>
        <v/>
      </c>
      <c r="J491" s="20" t="n"/>
    </row>
    <row r="492" ht="20" customHeight="1">
      <c r="A492" s="19" t="n"/>
      <c r="B492" s="20" t="n"/>
      <c r="C492" s="21">
        <f>IF($B492="","",IFERROR(INDEX('Viviendas'!$A$2:$A$61,MATCH($B492,'Viviendas'!$B$2:$B$61,0)),""))</f>
        <v/>
      </c>
      <c r="D492" s="21">
        <f>IF($B492="","",IFERROR(INDEX('Viviendas'!$C$2:$C$61,MATCH($B492,'Viviendas'!$B$2:$B$61,0)),""))</f>
        <v/>
      </c>
      <c r="E492" s="22">
        <f>IF($B492="","",IFERROR(INDEX('Viviendas'!$D$2:$D$61,MATCH($B492,'Viviendas'!$B$2:$B$61,0)),0))</f>
        <v/>
      </c>
      <c r="F492" s="23" t="n"/>
      <c r="G492" s="24" t="n"/>
      <c r="H492" s="25" t="n"/>
      <c r="I492" s="22">
        <f>IF($B492="","",N($E492)-N($F492))</f>
        <v/>
      </c>
      <c r="J492" s="20" t="n"/>
    </row>
    <row r="493" ht="20" customHeight="1">
      <c r="A493" s="19" t="n"/>
      <c r="B493" s="20" t="n"/>
      <c r="C493" s="21">
        <f>IF($B493="","",IFERROR(INDEX('Viviendas'!$A$2:$A$61,MATCH($B493,'Viviendas'!$B$2:$B$61,0)),""))</f>
        <v/>
      </c>
      <c r="D493" s="21">
        <f>IF($B493="","",IFERROR(INDEX('Viviendas'!$C$2:$C$61,MATCH($B493,'Viviendas'!$B$2:$B$61,0)),""))</f>
        <v/>
      </c>
      <c r="E493" s="22">
        <f>IF($B493="","",IFERROR(INDEX('Viviendas'!$D$2:$D$61,MATCH($B493,'Viviendas'!$B$2:$B$61,0)),0))</f>
        <v/>
      </c>
      <c r="F493" s="23" t="n"/>
      <c r="G493" s="24" t="n"/>
      <c r="H493" s="25" t="n"/>
      <c r="I493" s="22">
        <f>IF($B493="","",N($E493)-N($F493))</f>
        <v/>
      </c>
      <c r="J493" s="20" t="n"/>
    </row>
    <row r="494" ht="20" customHeight="1">
      <c r="A494" s="19" t="n"/>
      <c r="B494" s="20" t="n"/>
      <c r="C494" s="21">
        <f>IF($B494="","",IFERROR(INDEX('Viviendas'!$A$2:$A$61,MATCH($B494,'Viviendas'!$B$2:$B$61,0)),""))</f>
        <v/>
      </c>
      <c r="D494" s="21">
        <f>IF($B494="","",IFERROR(INDEX('Viviendas'!$C$2:$C$61,MATCH($B494,'Viviendas'!$B$2:$B$61,0)),""))</f>
        <v/>
      </c>
      <c r="E494" s="22">
        <f>IF($B494="","",IFERROR(INDEX('Viviendas'!$D$2:$D$61,MATCH($B494,'Viviendas'!$B$2:$B$61,0)),0))</f>
        <v/>
      </c>
      <c r="F494" s="23" t="n"/>
      <c r="G494" s="24" t="n"/>
      <c r="H494" s="25" t="n"/>
      <c r="I494" s="22">
        <f>IF($B494="","",N($E494)-N($F494))</f>
        <v/>
      </c>
      <c r="J494" s="20" t="n"/>
    </row>
    <row r="495" ht="20" customHeight="1">
      <c r="A495" s="19" t="n"/>
      <c r="B495" s="20" t="n"/>
      <c r="C495" s="21">
        <f>IF($B495="","",IFERROR(INDEX('Viviendas'!$A$2:$A$61,MATCH($B495,'Viviendas'!$B$2:$B$61,0)),""))</f>
        <v/>
      </c>
      <c r="D495" s="21">
        <f>IF($B495="","",IFERROR(INDEX('Viviendas'!$C$2:$C$61,MATCH($B495,'Viviendas'!$B$2:$B$61,0)),""))</f>
        <v/>
      </c>
      <c r="E495" s="22">
        <f>IF($B495="","",IFERROR(INDEX('Viviendas'!$D$2:$D$61,MATCH($B495,'Viviendas'!$B$2:$B$61,0)),0))</f>
        <v/>
      </c>
      <c r="F495" s="23" t="n"/>
      <c r="G495" s="24" t="n"/>
      <c r="H495" s="25" t="n"/>
      <c r="I495" s="22">
        <f>IF($B495="","",N($E495)-N($F495))</f>
        <v/>
      </c>
      <c r="J495" s="20" t="n"/>
    </row>
    <row r="496" ht="20" customHeight="1">
      <c r="A496" s="19" t="n"/>
      <c r="B496" s="20" t="n"/>
      <c r="C496" s="21">
        <f>IF($B496="","",IFERROR(INDEX('Viviendas'!$A$2:$A$61,MATCH($B496,'Viviendas'!$B$2:$B$61,0)),""))</f>
        <v/>
      </c>
      <c r="D496" s="21">
        <f>IF($B496="","",IFERROR(INDEX('Viviendas'!$C$2:$C$61,MATCH($B496,'Viviendas'!$B$2:$B$61,0)),""))</f>
        <v/>
      </c>
      <c r="E496" s="22">
        <f>IF($B496="","",IFERROR(INDEX('Viviendas'!$D$2:$D$61,MATCH($B496,'Viviendas'!$B$2:$B$61,0)),0))</f>
        <v/>
      </c>
      <c r="F496" s="23" t="n"/>
      <c r="G496" s="24" t="n"/>
      <c r="H496" s="25" t="n"/>
      <c r="I496" s="22">
        <f>IF($B496="","",N($E496)-N($F496))</f>
        <v/>
      </c>
      <c r="J496" s="20" t="n"/>
    </row>
    <row r="497" ht="20" customHeight="1">
      <c r="A497" s="19" t="n"/>
      <c r="B497" s="20" t="n"/>
      <c r="C497" s="21">
        <f>IF($B497="","",IFERROR(INDEX('Viviendas'!$A$2:$A$61,MATCH($B497,'Viviendas'!$B$2:$B$61,0)),""))</f>
        <v/>
      </c>
      <c r="D497" s="21">
        <f>IF($B497="","",IFERROR(INDEX('Viviendas'!$C$2:$C$61,MATCH($B497,'Viviendas'!$B$2:$B$61,0)),""))</f>
        <v/>
      </c>
      <c r="E497" s="22">
        <f>IF($B497="","",IFERROR(INDEX('Viviendas'!$D$2:$D$61,MATCH($B497,'Viviendas'!$B$2:$B$61,0)),0))</f>
        <v/>
      </c>
      <c r="F497" s="23" t="n"/>
      <c r="G497" s="24" t="n"/>
      <c r="H497" s="25" t="n"/>
      <c r="I497" s="22">
        <f>IF($B497="","",N($E497)-N($F497))</f>
        <v/>
      </c>
      <c r="J497" s="20" t="n"/>
    </row>
    <row r="498" ht="20" customHeight="1">
      <c r="A498" s="19" t="n"/>
      <c r="B498" s="20" t="n"/>
      <c r="C498" s="21">
        <f>IF($B498="","",IFERROR(INDEX('Viviendas'!$A$2:$A$61,MATCH($B498,'Viviendas'!$B$2:$B$61,0)),""))</f>
        <v/>
      </c>
      <c r="D498" s="21">
        <f>IF($B498="","",IFERROR(INDEX('Viviendas'!$C$2:$C$61,MATCH($B498,'Viviendas'!$B$2:$B$61,0)),""))</f>
        <v/>
      </c>
      <c r="E498" s="22">
        <f>IF($B498="","",IFERROR(INDEX('Viviendas'!$D$2:$D$61,MATCH($B498,'Viviendas'!$B$2:$B$61,0)),0))</f>
        <v/>
      </c>
      <c r="F498" s="23" t="n"/>
      <c r="G498" s="24" t="n"/>
      <c r="H498" s="25" t="n"/>
      <c r="I498" s="22">
        <f>IF($B498="","",N($E498)-N($F498))</f>
        <v/>
      </c>
      <c r="J498" s="20" t="n"/>
    </row>
    <row r="499" ht="20" customHeight="1">
      <c r="A499" s="19" t="n"/>
      <c r="B499" s="20" t="n"/>
      <c r="C499" s="21">
        <f>IF($B499="","",IFERROR(INDEX('Viviendas'!$A$2:$A$61,MATCH($B499,'Viviendas'!$B$2:$B$61,0)),""))</f>
        <v/>
      </c>
      <c r="D499" s="21">
        <f>IF($B499="","",IFERROR(INDEX('Viviendas'!$C$2:$C$61,MATCH($B499,'Viviendas'!$B$2:$B$61,0)),""))</f>
        <v/>
      </c>
      <c r="E499" s="22">
        <f>IF($B499="","",IFERROR(INDEX('Viviendas'!$D$2:$D$61,MATCH($B499,'Viviendas'!$B$2:$B$61,0)),0))</f>
        <v/>
      </c>
      <c r="F499" s="23" t="n"/>
      <c r="G499" s="24" t="n"/>
      <c r="H499" s="25" t="n"/>
      <c r="I499" s="22">
        <f>IF($B499="","",N($E499)-N($F499))</f>
        <v/>
      </c>
      <c r="J499" s="20" t="n"/>
    </row>
    <row r="500" ht="20" customHeight="1">
      <c r="A500" s="19" t="n"/>
      <c r="B500" s="20" t="n"/>
      <c r="C500" s="21">
        <f>IF($B500="","",IFERROR(INDEX('Viviendas'!$A$2:$A$61,MATCH($B500,'Viviendas'!$B$2:$B$61,0)),""))</f>
        <v/>
      </c>
      <c r="D500" s="21">
        <f>IF($B500="","",IFERROR(INDEX('Viviendas'!$C$2:$C$61,MATCH($B500,'Viviendas'!$B$2:$B$61,0)),""))</f>
        <v/>
      </c>
      <c r="E500" s="22">
        <f>IF($B500="","",IFERROR(INDEX('Viviendas'!$D$2:$D$61,MATCH($B500,'Viviendas'!$B$2:$B$61,0)),0))</f>
        <v/>
      </c>
      <c r="F500" s="23" t="n"/>
      <c r="G500" s="24" t="n"/>
      <c r="H500" s="25" t="n"/>
      <c r="I500" s="22">
        <f>IF($B500="","",N($E500)-N($F500))</f>
        <v/>
      </c>
      <c r="J500" s="20" t="n"/>
    </row>
    <row r="501" ht="20" customHeight="1">
      <c r="A501" s="19" t="n"/>
      <c r="B501" s="20" t="n"/>
      <c r="C501" s="21">
        <f>IF($B501="","",IFERROR(INDEX('Viviendas'!$A$2:$A$61,MATCH($B501,'Viviendas'!$B$2:$B$61,0)),""))</f>
        <v/>
      </c>
      <c r="D501" s="21">
        <f>IF($B501="","",IFERROR(INDEX('Viviendas'!$C$2:$C$61,MATCH($B501,'Viviendas'!$B$2:$B$61,0)),""))</f>
        <v/>
      </c>
      <c r="E501" s="22">
        <f>IF($B501="","",IFERROR(INDEX('Viviendas'!$D$2:$D$61,MATCH($B501,'Viviendas'!$B$2:$B$61,0)),0))</f>
        <v/>
      </c>
      <c r="F501" s="23" t="n"/>
      <c r="G501" s="24" t="n"/>
      <c r="H501" s="25" t="n"/>
      <c r="I501" s="22">
        <f>IF($B501="","",N($E501)-N($F501))</f>
        <v/>
      </c>
      <c r="J501" s="20" t="n"/>
    </row>
    <row r="502" ht="20" customHeight="1">
      <c r="A502" s="19" t="n"/>
      <c r="B502" s="20" t="n"/>
      <c r="C502" s="21">
        <f>IF($B502="","",IFERROR(INDEX('Viviendas'!$A$2:$A$61,MATCH($B502,'Viviendas'!$B$2:$B$61,0)),""))</f>
        <v/>
      </c>
      <c r="D502" s="21">
        <f>IF($B502="","",IFERROR(INDEX('Viviendas'!$C$2:$C$61,MATCH($B502,'Viviendas'!$B$2:$B$61,0)),""))</f>
        <v/>
      </c>
      <c r="E502" s="22">
        <f>IF($B502="","",IFERROR(INDEX('Viviendas'!$D$2:$D$61,MATCH($B502,'Viviendas'!$B$2:$B$61,0)),0))</f>
        <v/>
      </c>
      <c r="F502" s="23" t="n"/>
      <c r="G502" s="24" t="n"/>
      <c r="H502" s="25" t="n"/>
      <c r="I502" s="22">
        <f>IF($B502="","",N($E502)-N($F502))</f>
        <v/>
      </c>
      <c r="J502" s="20" t="n"/>
    </row>
    <row r="503" ht="20" customHeight="1">
      <c r="A503" s="19" t="n"/>
      <c r="B503" s="20" t="n"/>
      <c r="C503" s="21">
        <f>IF($B503="","",IFERROR(INDEX('Viviendas'!$A$2:$A$61,MATCH($B503,'Viviendas'!$B$2:$B$61,0)),""))</f>
        <v/>
      </c>
      <c r="D503" s="21">
        <f>IF($B503="","",IFERROR(INDEX('Viviendas'!$C$2:$C$61,MATCH($B503,'Viviendas'!$B$2:$B$61,0)),""))</f>
        <v/>
      </c>
      <c r="E503" s="22">
        <f>IF($B503="","",IFERROR(INDEX('Viviendas'!$D$2:$D$61,MATCH($B503,'Viviendas'!$B$2:$B$61,0)),0))</f>
        <v/>
      </c>
      <c r="F503" s="23" t="n"/>
      <c r="G503" s="24" t="n"/>
      <c r="H503" s="25" t="n"/>
      <c r="I503" s="22">
        <f>IF($B503="","",N($E503)-N($F503))</f>
        <v/>
      </c>
      <c r="J503" s="20" t="n"/>
    </row>
    <row r="504" ht="20" customHeight="1">
      <c r="A504" s="19" t="n"/>
      <c r="B504" s="20" t="n"/>
      <c r="C504" s="21">
        <f>IF($B504="","",IFERROR(INDEX('Viviendas'!$A$2:$A$61,MATCH($B504,'Viviendas'!$B$2:$B$61,0)),""))</f>
        <v/>
      </c>
      <c r="D504" s="21">
        <f>IF($B504="","",IFERROR(INDEX('Viviendas'!$C$2:$C$61,MATCH($B504,'Viviendas'!$B$2:$B$61,0)),""))</f>
        <v/>
      </c>
      <c r="E504" s="22">
        <f>IF($B504="","",IFERROR(INDEX('Viviendas'!$D$2:$D$61,MATCH($B504,'Viviendas'!$B$2:$B$61,0)),0))</f>
        <v/>
      </c>
      <c r="F504" s="23" t="n"/>
      <c r="G504" s="24" t="n"/>
      <c r="H504" s="25" t="n"/>
      <c r="I504" s="22">
        <f>IF($B504="","",N($E504)-N($F504))</f>
        <v/>
      </c>
      <c r="J504" s="20" t="n"/>
    </row>
    <row r="505" ht="20" customHeight="1">
      <c r="A505" s="19" t="n"/>
      <c r="B505" s="20" t="n"/>
      <c r="C505" s="21">
        <f>IF($B505="","",IFERROR(INDEX('Viviendas'!$A$2:$A$61,MATCH($B505,'Viviendas'!$B$2:$B$61,0)),""))</f>
        <v/>
      </c>
      <c r="D505" s="21">
        <f>IF($B505="","",IFERROR(INDEX('Viviendas'!$C$2:$C$61,MATCH($B505,'Viviendas'!$B$2:$B$61,0)),""))</f>
        <v/>
      </c>
      <c r="E505" s="22">
        <f>IF($B505="","",IFERROR(INDEX('Viviendas'!$D$2:$D$61,MATCH($B505,'Viviendas'!$B$2:$B$61,0)),0))</f>
        <v/>
      </c>
      <c r="F505" s="23" t="n"/>
      <c r="G505" s="24" t="n"/>
      <c r="H505" s="25" t="n"/>
      <c r="I505" s="22">
        <f>IF($B505="","",N($E505)-N($F505))</f>
        <v/>
      </c>
      <c r="J505" s="20" t="n"/>
    </row>
    <row r="506" ht="20" customHeight="1">
      <c r="A506" s="19" t="n"/>
      <c r="B506" s="20" t="n"/>
      <c r="C506" s="21">
        <f>IF($B506="","",IFERROR(INDEX('Viviendas'!$A$2:$A$61,MATCH($B506,'Viviendas'!$B$2:$B$61,0)),""))</f>
        <v/>
      </c>
      <c r="D506" s="21">
        <f>IF($B506="","",IFERROR(INDEX('Viviendas'!$C$2:$C$61,MATCH($B506,'Viviendas'!$B$2:$B$61,0)),""))</f>
        <v/>
      </c>
      <c r="E506" s="22">
        <f>IF($B506="","",IFERROR(INDEX('Viviendas'!$D$2:$D$61,MATCH($B506,'Viviendas'!$B$2:$B$61,0)),0))</f>
        <v/>
      </c>
      <c r="F506" s="23" t="n"/>
      <c r="G506" s="24" t="n"/>
      <c r="H506" s="25" t="n"/>
      <c r="I506" s="22">
        <f>IF($B506="","",N($E506)-N($F506))</f>
        <v/>
      </c>
      <c r="J506" s="20" t="n"/>
    </row>
    <row r="507" ht="20" customHeight="1">
      <c r="A507" s="19" t="n"/>
      <c r="B507" s="20" t="n"/>
      <c r="C507" s="21">
        <f>IF($B507="","",IFERROR(INDEX('Viviendas'!$A$2:$A$61,MATCH($B507,'Viviendas'!$B$2:$B$61,0)),""))</f>
        <v/>
      </c>
      <c r="D507" s="21">
        <f>IF($B507="","",IFERROR(INDEX('Viviendas'!$C$2:$C$61,MATCH($B507,'Viviendas'!$B$2:$B$61,0)),""))</f>
        <v/>
      </c>
      <c r="E507" s="22">
        <f>IF($B507="","",IFERROR(INDEX('Viviendas'!$D$2:$D$61,MATCH($B507,'Viviendas'!$B$2:$B$61,0)),0))</f>
        <v/>
      </c>
      <c r="F507" s="23" t="n"/>
      <c r="G507" s="24" t="n"/>
      <c r="H507" s="25" t="n"/>
      <c r="I507" s="22">
        <f>IF($B507="","",N($E507)-N($F507))</f>
        <v/>
      </c>
      <c r="J507" s="20" t="n"/>
    </row>
    <row r="508" ht="20" customHeight="1">
      <c r="A508" s="19" t="n"/>
      <c r="B508" s="20" t="n"/>
      <c r="C508" s="21">
        <f>IF($B508="","",IFERROR(INDEX('Viviendas'!$A$2:$A$61,MATCH($B508,'Viviendas'!$B$2:$B$61,0)),""))</f>
        <v/>
      </c>
      <c r="D508" s="21">
        <f>IF($B508="","",IFERROR(INDEX('Viviendas'!$C$2:$C$61,MATCH($B508,'Viviendas'!$B$2:$B$61,0)),""))</f>
        <v/>
      </c>
      <c r="E508" s="22">
        <f>IF($B508="","",IFERROR(INDEX('Viviendas'!$D$2:$D$61,MATCH($B508,'Viviendas'!$B$2:$B$61,0)),0))</f>
        <v/>
      </c>
      <c r="F508" s="23" t="n"/>
      <c r="G508" s="24" t="n"/>
      <c r="H508" s="25" t="n"/>
      <c r="I508" s="22">
        <f>IF($B508="","",N($E508)-N($F508))</f>
        <v/>
      </c>
      <c r="J508" s="20" t="n"/>
    </row>
    <row r="509" ht="20" customHeight="1">
      <c r="A509" s="19" t="n"/>
      <c r="B509" s="20" t="n"/>
      <c r="C509" s="21">
        <f>IF($B509="","",IFERROR(INDEX('Viviendas'!$A$2:$A$61,MATCH($B509,'Viviendas'!$B$2:$B$61,0)),""))</f>
        <v/>
      </c>
      <c r="D509" s="21">
        <f>IF($B509="","",IFERROR(INDEX('Viviendas'!$C$2:$C$61,MATCH($B509,'Viviendas'!$B$2:$B$61,0)),""))</f>
        <v/>
      </c>
      <c r="E509" s="22">
        <f>IF($B509="","",IFERROR(INDEX('Viviendas'!$D$2:$D$61,MATCH($B509,'Viviendas'!$B$2:$B$61,0)),0))</f>
        <v/>
      </c>
      <c r="F509" s="23" t="n"/>
      <c r="G509" s="24" t="n"/>
      <c r="H509" s="25" t="n"/>
      <c r="I509" s="22">
        <f>IF($B509="","",N($E509)-N($F509))</f>
        <v/>
      </c>
      <c r="J509" s="20" t="n"/>
    </row>
    <row r="510" ht="20" customHeight="1">
      <c r="A510" s="19" t="n"/>
      <c r="B510" s="20" t="n"/>
      <c r="C510" s="21">
        <f>IF($B510="","",IFERROR(INDEX('Viviendas'!$A$2:$A$61,MATCH($B510,'Viviendas'!$B$2:$B$61,0)),""))</f>
        <v/>
      </c>
      <c r="D510" s="21">
        <f>IF($B510="","",IFERROR(INDEX('Viviendas'!$C$2:$C$61,MATCH($B510,'Viviendas'!$B$2:$B$61,0)),""))</f>
        <v/>
      </c>
      <c r="E510" s="22">
        <f>IF($B510="","",IFERROR(INDEX('Viviendas'!$D$2:$D$61,MATCH($B510,'Viviendas'!$B$2:$B$61,0)),0))</f>
        <v/>
      </c>
      <c r="F510" s="23" t="n"/>
      <c r="G510" s="24" t="n"/>
      <c r="H510" s="25" t="n"/>
      <c r="I510" s="22">
        <f>IF($B510="","",N($E510)-N($F510))</f>
        <v/>
      </c>
      <c r="J510" s="20" t="n"/>
    </row>
    <row r="511" ht="20" customHeight="1">
      <c r="A511" s="19" t="n"/>
      <c r="B511" s="20" t="n"/>
      <c r="C511" s="21">
        <f>IF($B511="","",IFERROR(INDEX('Viviendas'!$A$2:$A$61,MATCH($B511,'Viviendas'!$B$2:$B$61,0)),""))</f>
        <v/>
      </c>
      <c r="D511" s="21">
        <f>IF($B511="","",IFERROR(INDEX('Viviendas'!$C$2:$C$61,MATCH($B511,'Viviendas'!$B$2:$B$61,0)),""))</f>
        <v/>
      </c>
      <c r="E511" s="22">
        <f>IF($B511="","",IFERROR(INDEX('Viviendas'!$D$2:$D$61,MATCH($B511,'Viviendas'!$B$2:$B$61,0)),0))</f>
        <v/>
      </c>
      <c r="F511" s="23" t="n"/>
      <c r="G511" s="24" t="n"/>
      <c r="H511" s="25" t="n"/>
      <c r="I511" s="22">
        <f>IF($B511="","",N($E511)-N($F511))</f>
        <v/>
      </c>
      <c r="J511" s="20" t="n"/>
    </row>
    <row r="512" ht="20" customHeight="1">
      <c r="A512" s="19" t="n"/>
      <c r="B512" s="20" t="n"/>
      <c r="C512" s="21">
        <f>IF($B512="","",IFERROR(INDEX('Viviendas'!$A$2:$A$61,MATCH($B512,'Viviendas'!$B$2:$B$61,0)),""))</f>
        <v/>
      </c>
      <c r="D512" s="21">
        <f>IF($B512="","",IFERROR(INDEX('Viviendas'!$C$2:$C$61,MATCH($B512,'Viviendas'!$B$2:$B$61,0)),""))</f>
        <v/>
      </c>
      <c r="E512" s="22">
        <f>IF($B512="","",IFERROR(INDEX('Viviendas'!$D$2:$D$61,MATCH($B512,'Viviendas'!$B$2:$B$61,0)),0))</f>
        <v/>
      </c>
      <c r="F512" s="23" t="n"/>
      <c r="G512" s="24" t="n"/>
      <c r="H512" s="25" t="n"/>
      <c r="I512" s="22">
        <f>IF($B512="","",N($E512)-N($F512))</f>
        <v/>
      </c>
      <c r="J512" s="20" t="n"/>
    </row>
    <row r="513" ht="20" customHeight="1">
      <c r="A513" s="19" t="n"/>
      <c r="B513" s="20" t="n"/>
      <c r="C513" s="21">
        <f>IF($B513="","",IFERROR(INDEX('Viviendas'!$A$2:$A$61,MATCH($B513,'Viviendas'!$B$2:$B$61,0)),""))</f>
        <v/>
      </c>
      <c r="D513" s="21">
        <f>IF($B513="","",IFERROR(INDEX('Viviendas'!$C$2:$C$61,MATCH($B513,'Viviendas'!$B$2:$B$61,0)),""))</f>
        <v/>
      </c>
      <c r="E513" s="22">
        <f>IF($B513="","",IFERROR(INDEX('Viviendas'!$D$2:$D$61,MATCH($B513,'Viviendas'!$B$2:$B$61,0)),0))</f>
        <v/>
      </c>
      <c r="F513" s="23" t="n"/>
      <c r="G513" s="24" t="n"/>
      <c r="H513" s="25" t="n"/>
      <c r="I513" s="22">
        <f>IF($B513="","",N($E513)-N($F513))</f>
        <v/>
      </c>
      <c r="J513" s="20" t="n"/>
    </row>
    <row r="514" ht="20" customHeight="1">
      <c r="A514" s="19" t="n"/>
      <c r="B514" s="20" t="n"/>
      <c r="C514" s="21">
        <f>IF($B514="","",IFERROR(INDEX('Viviendas'!$A$2:$A$61,MATCH($B514,'Viviendas'!$B$2:$B$61,0)),""))</f>
        <v/>
      </c>
      <c r="D514" s="21">
        <f>IF($B514="","",IFERROR(INDEX('Viviendas'!$C$2:$C$61,MATCH($B514,'Viviendas'!$B$2:$B$61,0)),""))</f>
        <v/>
      </c>
      <c r="E514" s="22">
        <f>IF($B514="","",IFERROR(INDEX('Viviendas'!$D$2:$D$61,MATCH($B514,'Viviendas'!$B$2:$B$61,0)),0))</f>
        <v/>
      </c>
      <c r="F514" s="23" t="n"/>
      <c r="G514" s="24" t="n"/>
      <c r="H514" s="25" t="n"/>
      <c r="I514" s="22">
        <f>IF($B514="","",N($E514)-N($F514))</f>
        <v/>
      </c>
      <c r="J514" s="20" t="n"/>
    </row>
    <row r="515" ht="20" customHeight="1">
      <c r="A515" s="19" t="n"/>
      <c r="B515" s="20" t="n"/>
      <c r="C515" s="21">
        <f>IF($B515="","",IFERROR(INDEX('Viviendas'!$A$2:$A$61,MATCH($B515,'Viviendas'!$B$2:$B$61,0)),""))</f>
        <v/>
      </c>
      <c r="D515" s="21">
        <f>IF($B515="","",IFERROR(INDEX('Viviendas'!$C$2:$C$61,MATCH($B515,'Viviendas'!$B$2:$B$61,0)),""))</f>
        <v/>
      </c>
      <c r="E515" s="22">
        <f>IF($B515="","",IFERROR(INDEX('Viviendas'!$D$2:$D$61,MATCH($B515,'Viviendas'!$B$2:$B$61,0)),0))</f>
        <v/>
      </c>
      <c r="F515" s="23" t="n"/>
      <c r="G515" s="24" t="n"/>
      <c r="H515" s="25" t="n"/>
      <c r="I515" s="22">
        <f>IF($B515="","",N($E515)-N($F515))</f>
        <v/>
      </c>
      <c r="J515" s="20" t="n"/>
    </row>
    <row r="516" ht="20" customHeight="1">
      <c r="A516" s="19" t="n"/>
      <c r="B516" s="20" t="n"/>
      <c r="C516" s="21">
        <f>IF($B516="","",IFERROR(INDEX('Viviendas'!$A$2:$A$61,MATCH($B516,'Viviendas'!$B$2:$B$61,0)),""))</f>
        <v/>
      </c>
      <c r="D516" s="21">
        <f>IF($B516="","",IFERROR(INDEX('Viviendas'!$C$2:$C$61,MATCH($B516,'Viviendas'!$B$2:$B$61,0)),""))</f>
        <v/>
      </c>
      <c r="E516" s="22">
        <f>IF($B516="","",IFERROR(INDEX('Viviendas'!$D$2:$D$61,MATCH($B516,'Viviendas'!$B$2:$B$61,0)),0))</f>
        <v/>
      </c>
      <c r="F516" s="23" t="n"/>
      <c r="G516" s="24" t="n"/>
      <c r="H516" s="25" t="n"/>
      <c r="I516" s="22">
        <f>IF($B516="","",N($E516)-N($F516))</f>
        <v/>
      </c>
      <c r="J516" s="20" t="n"/>
    </row>
    <row r="517" ht="20" customHeight="1">
      <c r="A517" s="19" t="n"/>
      <c r="B517" s="20" t="n"/>
      <c r="C517" s="21">
        <f>IF($B517="","",IFERROR(INDEX('Viviendas'!$A$2:$A$61,MATCH($B517,'Viviendas'!$B$2:$B$61,0)),""))</f>
        <v/>
      </c>
      <c r="D517" s="21">
        <f>IF($B517="","",IFERROR(INDEX('Viviendas'!$C$2:$C$61,MATCH($B517,'Viviendas'!$B$2:$B$61,0)),""))</f>
        <v/>
      </c>
      <c r="E517" s="22">
        <f>IF($B517="","",IFERROR(INDEX('Viviendas'!$D$2:$D$61,MATCH($B517,'Viviendas'!$B$2:$B$61,0)),0))</f>
        <v/>
      </c>
      <c r="F517" s="23" t="n"/>
      <c r="G517" s="24" t="n"/>
      <c r="H517" s="25" t="n"/>
      <c r="I517" s="22">
        <f>IF($B517="","",N($E517)-N($F517))</f>
        <v/>
      </c>
      <c r="J517" s="20" t="n"/>
    </row>
    <row r="518" ht="20" customHeight="1">
      <c r="A518" s="19" t="n"/>
      <c r="B518" s="20" t="n"/>
      <c r="C518" s="21">
        <f>IF($B518="","",IFERROR(INDEX('Viviendas'!$A$2:$A$61,MATCH($B518,'Viviendas'!$B$2:$B$61,0)),""))</f>
        <v/>
      </c>
      <c r="D518" s="21">
        <f>IF($B518="","",IFERROR(INDEX('Viviendas'!$C$2:$C$61,MATCH($B518,'Viviendas'!$B$2:$B$61,0)),""))</f>
        <v/>
      </c>
      <c r="E518" s="22">
        <f>IF($B518="","",IFERROR(INDEX('Viviendas'!$D$2:$D$61,MATCH($B518,'Viviendas'!$B$2:$B$61,0)),0))</f>
        <v/>
      </c>
      <c r="F518" s="23" t="n"/>
      <c r="G518" s="24" t="n"/>
      <c r="H518" s="25" t="n"/>
      <c r="I518" s="22">
        <f>IF($B518="","",N($E518)-N($F518))</f>
        <v/>
      </c>
      <c r="J518" s="20" t="n"/>
    </row>
    <row r="519" ht="20" customHeight="1">
      <c r="A519" s="19" t="n"/>
      <c r="B519" s="20" t="n"/>
      <c r="C519" s="21">
        <f>IF($B519="","",IFERROR(INDEX('Viviendas'!$A$2:$A$61,MATCH($B519,'Viviendas'!$B$2:$B$61,0)),""))</f>
        <v/>
      </c>
      <c r="D519" s="21">
        <f>IF($B519="","",IFERROR(INDEX('Viviendas'!$C$2:$C$61,MATCH($B519,'Viviendas'!$B$2:$B$61,0)),""))</f>
        <v/>
      </c>
      <c r="E519" s="22">
        <f>IF($B519="","",IFERROR(INDEX('Viviendas'!$D$2:$D$61,MATCH($B519,'Viviendas'!$B$2:$B$61,0)),0))</f>
        <v/>
      </c>
      <c r="F519" s="23" t="n"/>
      <c r="G519" s="24" t="n"/>
      <c r="H519" s="25" t="n"/>
      <c r="I519" s="22">
        <f>IF($B519="","",N($E519)-N($F519))</f>
        <v/>
      </c>
      <c r="J519" s="20" t="n"/>
    </row>
    <row r="520" ht="20" customHeight="1">
      <c r="A520" s="19" t="n"/>
      <c r="B520" s="20" t="n"/>
      <c r="C520" s="21">
        <f>IF($B520="","",IFERROR(INDEX('Viviendas'!$A$2:$A$61,MATCH($B520,'Viviendas'!$B$2:$B$61,0)),""))</f>
        <v/>
      </c>
      <c r="D520" s="21">
        <f>IF($B520="","",IFERROR(INDEX('Viviendas'!$C$2:$C$61,MATCH($B520,'Viviendas'!$B$2:$B$61,0)),""))</f>
        <v/>
      </c>
      <c r="E520" s="22">
        <f>IF($B520="","",IFERROR(INDEX('Viviendas'!$D$2:$D$61,MATCH($B520,'Viviendas'!$B$2:$B$61,0)),0))</f>
        <v/>
      </c>
      <c r="F520" s="23" t="n"/>
      <c r="G520" s="24" t="n"/>
      <c r="H520" s="25" t="n"/>
      <c r="I520" s="22">
        <f>IF($B520="","",N($E520)-N($F520))</f>
        <v/>
      </c>
      <c r="J520" s="20" t="n"/>
    </row>
    <row r="521" ht="20" customHeight="1">
      <c r="A521" s="19" t="n"/>
      <c r="B521" s="20" t="n"/>
      <c r="C521" s="21">
        <f>IF($B521="","",IFERROR(INDEX('Viviendas'!$A$2:$A$61,MATCH($B521,'Viviendas'!$B$2:$B$61,0)),""))</f>
        <v/>
      </c>
      <c r="D521" s="21">
        <f>IF($B521="","",IFERROR(INDEX('Viviendas'!$C$2:$C$61,MATCH($B521,'Viviendas'!$B$2:$B$61,0)),""))</f>
        <v/>
      </c>
      <c r="E521" s="22">
        <f>IF($B521="","",IFERROR(INDEX('Viviendas'!$D$2:$D$61,MATCH($B521,'Viviendas'!$B$2:$B$61,0)),0))</f>
        <v/>
      </c>
      <c r="F521" s="23" t="n"/>
      <c r="G521" s="24" t="n"/>
      <c r="H521" s="25" t="n"/>
      <c r="I521" s="22">
        <f>IF($B521="","",N($E521)-N($F521))</f>
        <v/>
      </c>
      <c r="J521" s="20" t="n"/>
    </row>
    <row r="522" ht="20" customHeight="1">
      <c r="A522" s="19" t="n"/>
      <c r="B522" s="20" t="n"/>
      <c r="C522" s="21">
        <f>IF($B522="","",IFERROR(INDEX('Viviendas'!$A$2:$A$61,MATCH($B522,'Viviendas'!$B$2:$B$61,0)),""))</f>
        <v/>
      </c>
      <c r="D522" s="21">
        <f>IF($B522="","",IFERROR(INDEX('Viviendas'!$C$2:$C$61,MATCH($B522,'Viviendas'!$B$2:$B$61,0)),""))</f>
        <v/>
      </c>
      <c r="E522" s="22">
        <f>IF($B522="","",IFERROR(INDEX('Viviendas'!$D$2:$D$61,MATCH($B522,'Viviendas'!$B$2:$B$61,0)),0))</f>
        <v/>
      </c>
      <c r="F522" s="23" t="n"/>
      <c r="G522" s="24" t="n"/>
      <c r="H522" s="25" t="n"/>
      <c r="I522" s="22">
        <f>IF($B522="","",N($E522)-N($F522))</f>
        <v/>
      </c>
      <c r="J522" s="20" t="n"/>
    </row>
    <row r="523" ht="20" customHeight="1">
      <c r="A523" s="19" t="n"/>
      <c r="B523" s="20" t="n"/>
      <c r="C523" s="21">
        <f>IF($B523="","",IFERROR(INDEX('Viviendas'!$A$2:$A$61,MATCH($B523,'Viviendas'!$B$2:$B$61,0)),""))</f>
        <v/>
      </c>
      <c r="D523" s="21">
        <f>IF($B523="","",IFERROR(INDEX('Viviendas'!$C$2:$C$61,MATCH($B523,'Viviendas'!$B$2:$B$61,0)),""))</f>
        <v/>
      </c>
      <c r="E523" s="22">
        <f>IF($B523="","",IFERROR(INDEX('Viviendas'!$D$2:$D$61,MATCH($B523,'Viviendas'!$B$2:$B$61,0)),0))</f>
        <v/>
      </c>
      <c r="F523" s="23" t="n"/>
      <c r="G523" s="24" t="n"/>
      <c r="H523" s="25" t="n"/>
      <c r="I523" s="22">
        <f>IF($B523="","",N($E523)-N($F523))</f>
        <v/>
      </c>
      <c r="J523" s="20" t="n"/>
    </row>
    <row r="524" ht="20" customHeight="1">
      <c r="A524" s="19" t="n"/>
      <c r="B524" s="20" t="n"/>
      <c r="C524" s="21">
        <f>IF($B524="","",IFERROR(INDEX('Viviendas'!$A$2:$A$61,MATCH($B524,'Viviendas'!$B$2:$B$61,0)),""))</f>
        <v/>
      </c>
      <c r="D524" s="21">
        <f>IF($B524="","",IFERROR(INDEX('Viviendas'!$C$2:$C$61,MATCH($B524,'Viviendas'!$B$2:$B$61,0)),""))</f>
        <v/>
      </c>
      <c r="E524" s="22">
        <f>IF($B524="","",IFERROR(INDEX('Viviendas'!$D$2:$D$61,MATCH($B524,'Viviendas'!$B$2:$B$61,0)),0))</f>
        <v/>
      </c>
      <c r="F524" s="23" t="n"/>
      <c r="G524" s="24" t="n"/>
      <c r="H524" s="25" t="n"/>
      <c r="I524" s="22">
        <f>IF($B524="","",N($E524)-N($F524))</f>
        <v/>
      </c>
      <c r="J524" s="20" t="n"/>
    </row>
    <row r="525" ht="20" customHeight="1">
      <c r="A525" s="19" t="n"/>
      <c r="B525" s="20" t="n"/>
      <c r="C525" s="21">
        <f>IF($B525="","",IFERROR(INDEX('Viviendas'!$A$2:$A$61,MATCH($B525,'Viviendas'!$B$2:$B$61,0)),""))</f>
        <v/>
      </c>
      <c r="D525" s="21">
        <f>IF($B525="","",IFERROR(INDEX('Viviendas'!$C$2:$C$61,MATCH($B525,'Viviendas'!$B$2:$B$61,0)),""))</f>
        <v/>
      </c>
      <c r="E525" s="22">
        <f>IF($B525="","",IFERROR(INDEX('Viviendas'!$D$2:$D$61,MATCH($B525,'Viviendas'!$B$2:$B$61,0)),0))</f>
        <v/>
      </c>
      <c r="F525" s="23" t="n"/>
      <c r="G525" s="24" t="n"/>
      <c r="H525" s="25" t="n"/>
      <c r="I525" s="22">
        <f>IF($B525="","",N($E525)-N($F525))</f>
        <v/>
      </c>
      <c r="J525" s="20" t="n"/>
    </row>
    <row r="526" ht="20" customHeight="1">
      <c r="A526" s="19" t="n"/>
      <c r="B526" s="20" t="n"/>
      <c r="C526" s="21">
        <f>IF($B526="","",IFERROR(INDEX('Viviendas'!$A$2:$A$61,MATCH($B526,'Viviendas'!$B$2:$B$61,0)),""))</f>
        <v/>
      </c>
      <c r="D526" s="21">
        <f>IF($B526="","",IFERROR(INDEX('Viviendas'!$C$2:$C$61,MATCH($B526,'Viviendas'!$B$2:$B$61,0)),""))</f>
        <v/>
      </c>
      <c r="E526" s="22">
        <f>IF($B526="","",IFERROR(INDEX('Viviendas'!$D$2:$D$61,MATCH($B526,'Viviendas'!$B$2:$B$61,0)),0))</f>
        <v/>
      </c>
      <c r="F526" s="23" t="n"/>
      <c r="G526" s="24" t="n"/>
      <c r="H526" s="25" t="n"/>
      <c r="I526" s="22">
        <f>IF($B526="","",N($E526)-N($F526))</f>
        <v/>
      </c>
      <c r="J526" s="20" t="n"/>
    </row>
    <row r="527" ht="20" customHeight="1">
      <c r="A527" s="19" t="n"/>
      <c r="B527" s="20" t="n"/>
      <c r="C527" s="21">
        <f>IF($B527="","",IFERROR(INDEX('Viviendas'!$A$2:$A$61,MATCH($B527,'Viviendas'!$B$2:$B$61,0)),""))</f>
        <v/>
      </c>
      <c r="D527" s="21">
        <f>IF($B527="","",IFERROR(INDEX('Viviendas'!$C$2:$C$61,MATCH($B527,'Viviendas'!$B$2:$B$61,0)),""))</f>
        <v/>
      </c>
      <c r="E527" s="22">
        <f>IF($B527="","",IFERROR(INDEX('Viviendas'!$D$2:$D$61,MATCH($B527,'Viviendas'!$B$2:$B$61,0)),0))</f>
        <v/>
      </c>
      <c r="F527" s="23" t="n"/>
      <c r="G527" s="24" t="n"/>
      <c r="H527" s="25" t="n"/>
      <c r="I527" s="22">
        <f>IF($B527="","",N($E527)-N($F527))</f>
        <v/>
      </c>
      <c r="J527" s="20" t="n"/>
    </row>
    <row r="528" ht="20" customHeight="1">
      <c r="A528" s="19" t="n"/>
      <c r="B528" s="20" t="n"/>
      <c r="C528" s="21">
        <f>IF($B528="","",IFERROR(INDEX('Viviendas'!$A$2:$A$61,MATCH($B528,'Viviendas'!$B$2:$B$61,0)),""))</f>
        <v/>
      </c>
      <c r="D528" s="21">
        <f>IF($B528="","",IFERROR(INDEX('Viviendas'!$C$2:$C$61,MATCH($B528,'Viviendas'!$B$2:$B$61,0)),""))</f>
        <v/>
      </c>
      <c r="E528" s="22">
        <f>IF($B528="","",IFERROR(INDEX('Viviendas'!$D$2:$D$61,MATCH($B528,'Viviendas'!$B$2:$B$61,0)),0))</f>
        <v/>
      </c>
      <c r="F528" s="23" t="n"/>
      <c r="G528" s="24" t="n"/>
      <c r="H528" s="25" t="n"/>
      <c r="I528" s="22">
        <f>IF($B528="","",N($E528)-N($F528))</f>
        <v/>
      </c>
      <c r="J528" s="20" t="n"/>
    </row>
    <row r="529" ht="20" customHeight="1">
      <c r="A529" s="19" t="n"/>
      <c r="B529" s="20" t="n"/>
      <c r="C529" s="21">
        <f>IF($B529="","",IFERROR(INDEX('Viviendas'!$A$2:$A$61,MATCH($B529,'Viviendas'!$B$2:$B$61,0)),""))</f>
        <v/>
      </c>
      <c r="D529" s="21">
        <f>IF($B529="","",IFERROR(INDEX('Viviendas'!$C$2:$C$61,MATCH($B529,'Viviendas'!$B$2:$B$61,0)),""))</f>
        <v/>
      </c>
      <c r="E529" s="22">
        <f>IF($B529="","",IFERROR(INDEX('Viviendas'!$D$2:$D$61,MATCH($B529,'Viviendas'!$B$2:$B$61,0)),0))</f>
        <v/>
      </c>
      <c r="F529" s="23" t="n"/>
      <c r="G529" s="24" t="n"/>
      <c r="H529" s="25" t="n"/>
      <c r="I529" s="22">
        <f>IF($B529="","",N($E529)-N($F529))</f>
        <v/>
      </c>
      <c r="J529" s="20" t="n"/>
    </row>
    <row r="530" ht="20" customHeight="1">
      <c r="A530" s="19" t="n"/>
      <c r="B530" s="20" t="n"/>
      <c r="C530" s="21">
        <f>IF($B530="","",IFERROR(INDEX('Viviendas'!$A$2:$A$61,MATCH($B530,'Viviendas'!$B$2:$B$61,0)),""))</f>
        <v/>
      </c>
      <c r="D530" s="21">
        <f>IF($B530="","",IFERROR(INDEX('Viviendas'!$C$2:$C$61,MATCH($B530,'Viviendas'!$B$2:$B$61,0)),""))</f>
        <v/>
      </c>
      <c r="E530" s="22">
        <f>IF($B530="","",IFERROR(INDEX('Viviendas'!$D$2:$D$61,MATCH($B530,'Viviendas'!$B$2:$B$61,0)),0))</f>
        <v/>
      </c>
      <c r="F530" s="23" t="n"/>
      <c r="G530" s="24" t="n"/>
      <c r="H530" s="25" t="n"/>
      <c r="I530" s="22">
        <f>IF($B530="","",N($E530)-N($F530))</f>
        <v/>
      </c>
      <c r="J530" s="20" t="n"/>
    </row>
    <row r="531" ht="20" customHeight="1">
      <c r="A531" s="19" t="n"/>
      <c r="B531" s="20" t="n"/>
      <c r="C531" s="21">
        <f>IF($B531="","",IFERROR(INDEX('Viviendas'!$A$2:$A$61,MATCH($B531,'Viviendas'!$B$2:$B$61,0)),""))</f>
        <v/>
      </c>
      <c r="D531" s="21">
        <f>IF($B531="","",IFERROR(INDEX('Viviendas'!$C$2:$C$61,MATCH($B531,'Viviendas'!$B$2:$B$61,0)),""))</f>
        <v/>
      </c>
      <c r="E531" s="22">
        <f>IF($B531="","",IFERROR(INDEX('Viviendas'!$D$2:$D$61,MATCH($B531,'Viviendas'!$B$2:$B$61,0)),0))</f>
        <v/>
      </c>
      <c r="F531" s="23" t="n"/>
      <c r="G531" s="24" t="n"/>
      <c r="H531" s="25" t="n"/>
      <c r="I531" s="22">
        <f>IF($B531="","",N($E531)-N($F531))</f>
        <v/>
      </c>
      <c r="J531" s="20" t="n"/>
    </row>
    <row r="532" ht="20" customHeight="1">
      <c r="A532" s="19" t="n"/>
      <c r="B532" s="20" t="n"/>
      <c r="C532" s="21">
        <f>IF($B532="","",IFERROR(INDEX('Viviendas'!$A$2:$A$61,MATCH($B532,'Viviendas'!$B$2:$B$61,0)),""))</f>
        <v/>
      </c>
      <c r="D532" s="21">
        <f>IF($B532="","",IFERROR(INDEX('Viviendas'!$C$2:$C$61,MATCH($B532,'Viviendas'!$B$2:$B$61,0)),""))</f>
        <v/>
      </c>
      <c r="E532" s="22">
        <f>IF($B532="","",IFERROR(INDEX('Viviendas'!$D$2:$D$61,MATCH($B532,'Viviendas'!$B$2:$B$61,0)),0))</f>
        <v/>
      </c>
      <c r="F532" s="23" t="n"/>
      <c r="G532" s="24" t="n"/>
      <c r="H532" s="25" t="n"/>
      <c r="I532" s="22">
        <f>IF($B532="","",N($E532)-N($F532))</f>
        <v/>
      </c>
      <c r="J532" s="20" t="n"/>
    </row>
    <row r="533" ht="20" customHeight="1">
      <c r="A533" s="19" t="n"/>
      <c r="B533" s="20" t="n"/>
      <c r="C533" s="21">
        <f>IF($B533="","",IFERROR(INDEX('Viviendas'!$A$2:$A$61,MATCH($B533,'Viviendas'!$B$2:$B$61,0)),""))</f>
        <v/>
      </c>
      <c r="D533" s="21">
        <f>IF($B533="","",IFERROR(INDEX('Viviendas'!$C$2:$C$61,MATCH($B533,'Viviendas'!$B$2:$B$61,0)),""))</f>
        <v/>
      </c>
      <c r="E533" s="22">
        <f>IF($B533="","",IFERROR(INDEX('Viviendas'!$D$2:$D$61,MATCH($B533,'Viviendas'!$B$2:$B$61,0)),0))</f>
        <v/>
      </c>
      <c r="F533" s="23" t="n"/>
      <c r="G533" s="24" t="n"/>
      <c r="H533" s="25" t="n"/>
      <c r="I533" s="22">
        <f>IF($B533="","",N($E533)-N($F533))</f>
        <v/>
      </c>
      <c r="J533" s="20" t="n"/>
    </row>
    <row r="534" ht="20" customHeight="1">
      <c r="A534" s="19" t="n"/>
      <c r="B534" s="20" t="n"/>
      <c r="C534" s="21">
        <f>IF($B534="","",IFERROR(INDEX('Viviendas'!$A$2:$A$61,MATCH($B534,'Viviendas'!$B$2:$B$61,0)),""))</f>
        <v/>
      </c>
      <c r="D534" s="21">
        <f>IF($B534="","",IFERROR(INDEX('Viviendas'!$C$2:$C$61,MATCH($B534,'Viviendas'!$B$2:$B$61,0)),""))</f>
        <v/>
      </c>
      <c r="E534" s="22">
        <f>IF($B534="","",IFERROR(INDEX('Viviendas'!$D$2:$D$61,MATCH($B534,'Viviendas'!$B$2:$B$61,0)),0))</f>
        <v/>
      </c>
      <c r="F534" s="23" t="n"/>
      <c r="G534" s="24" t="n"/>
      <c r="H534" s="25" t="n"/>
      <c r="I534" s="22">
        <f>IF($B534="","",N($E534)-N($F534))</f>
        <v/>
      </c>
      <c r="J534" s="20" t="n"/>
    </row>
    <row r="535" ht="20" customHeight="1">
      <c r="A535" s="19" t="n"/>
      <c r="B535" s="20" t="n"/>
      <c r="C535" s="21">
        <f>IF($B535="","",IFERROR(INDEX('Viviendas'!$A$2:$A$61,MATCH($B535,'Viviendas'!$B$2:$B$61,0)),""))</f>
        <v/>
      </c>
      <c r="D535" s="21">
        <f>IF($B535="","",IFERROR(INDEX('Viviendas'!$C$2:$C$61,MATCH($B535,'Viviendas'!$B$2:$B$61,0)),""))</f>
        <v/>
      </c>
      <c r="E535" s="22">
        <f>IF($B535="","",IFERROR(INDEX('Viviendas'!$D$2:$D$61,MATCH($B535,'Viviendas'!$B$2:$B$61,0)),0))</f>
        <v/>
      </c>
      <c r="F535" s="23" t="n"/>
      <c r="G535" s="24" t="n"/>
      <c r="H535" s="25" t="n"/>
      <c r="I535" s="22">
        <f>IF($B535="","",N($E535)-N($F535))</f>
        <v/>
      </c>
      <c r="J535" s="20" t="n"/>
    </row>
    <row r="536" ht="20" customHeight="1">
      <c r="A536" s="19" t="n"/>
      <c r="B536" s="20" t="n"/>
      <c r="C536" s="21">
        <f>IF($B536="","",IFERROR(INDEX('Viviendas'!$A$2:$A$61,MATCH($B536,'Viviendas'!$B$2:$B$61,0)),""))</f>
        <v/>
      </c>
      <c r="D536" s="21">
        <f>IF($B536="","",IFERROR(INDEX('Viviendas'!$C$2:$C$61,MATCH($B536,'Viviendas'!$B$2:$B$61,0)),""))</f>
        <v/>
      </c>
      <c r="E536" s="22">
        <f>IF($B536="","",IFERROR(INDEX('Viviendas'!$D$2:$D$61,MATCH($B536,'Viviendas'!$B$2:$B$61,0)),0))</f>
        <v/>
      </c>
      <c r="F536" s="23" t="n"/>
      <c r="G536" s="24" t="n"/>
      <c r="H536" s="25" t="n"/>
      <c r="I536" s="22">
        <f>IF($B536="","",N($E536)-N($F536))</f>
        <v/>
      </c>
      <c r="J536" s="20" t="n"/>
    </row>
    <row r="537" ht="20" customHeight="1">
      <c r="A537" s="19" t="n"/>
      <c r="B537" s="20" t="n"/>
      <c r="C537" s="21">
        <f>IF($B537="","",IFERROR(INDEX('Viviendas'!$A$2:$A$61,MATCH($B537,'Viviendas'!$B$2:$B$61,0)),""))</f>
        <v/>
      </c>
      <c r="D537" s="21">
        <f>IF($B537="","",IFERROR(INDEX('Viviendas'!$C$2:$C$61,MATCH($B537,'Viviendas'!$B$2:$B$61,0)),""))</f>
        <v/>
      </c>
      <c r="E537" s="22">
        <f>IF($B537="","",IFERROR(INDEX('Viviendas'!$D$2:$D$61,MATCH($B537,'Viviendas'!$B$2:$B$61,0)),0))</f>
        <v/>
      </c>
      <c r="F537" s="23" t="n"/>
      <c r="G537" s="24" t="n"/>
      <c r="H537" s="25" t="n"/>
      <c r="I537" s="22">
        <f>IF($B537="","",N($E537)-N($F537))</f>
        <v/>
      </c>
      <c r="J537" s="20" t="n"/>
    </row>
    <row r="538" ht="20" customHeight="1">
      <c r="A538" s="19" t="n"/>
      <c r="B538" s="20" t="n"/>
      <c r="C538" s="21">
        <f>IF($B538="","",IFERROR(INDEX('Viviendas'!$A$2:$A$61,MATCH($B538,'Viviendas'!$B$2:$B$61,0)),""))</f>
        <v/>
      </c>
      <c r="D538" s="21">
        <f>IF($B538="","",IFERROR(INDEX('Viviendas'!$C$2:$C$61,MATCH($B538,'Viviendas'!$B$2:$B$61,0)),""))</f>
        <v/>
      </c>
      <c r="E538" s="22">
        <f>IF($B538="","",IFERROR(INDEX('Viviendas'!$D$2:$D$61,MATCH($B538,'Viviendas'!$B$2:$B$61,0)),0))</f>
        <v/>
      </c>
      <c r="F538" s="23" t="n"/>
      <c r="G538" s="24" t="n"/>
      <c r="H538" s="25" t="n"/>
      <c r="I538" s="22">
        <f>IF($B538="","",N($E538)-N($F538))</f>
        <v/>
      </c>
      <c r="J538" s="20" t="n"/>
    </row>
    <row r="539" ht="20" customHeight="1">
      <c r="A539" s="19" t="n"/>
      <c r="B539" s="20" t="n"/>
      <c r="C539" s="21">
        <f>IF($B539="","",IFERROR(INDEX('Viviendas'!$A$2:$A$61,MATCH($B539,'Viviendas'!$B$2:$B$61,0)),""))</f>
        <v/>
      </c>
      <c r="D539" s="21">
        <f>IF($B539="","",IFERROR(INDEX('Viviendas'!$C$2:$C$61,MATCH($B539,'Viviendas'!$B$2:$B$61,0)),""))</f>
        <v/>
      </c>
      <c r="E539" s="22">
        <f>IF($B539="","",IFERROR(INDEX('Viviendas'!$D$2:$D$61,MATCH($B539,'Viviendas'!$B$2:$B$61,0)),0))</f>
        <v/>
      </c>
      <c r="F539" s="23" t="n"/>
      <c r="G539" s="24" t="n"/>
      <c r="H539" s="25" t="n"/>
      <c r="I539" s="22">
        <f>IF($B539="","",N($E539)-N($F539))</f>
        <v/>
      </c>
      <c r="J539" s="20" t="n"/>
    </row>
    <row r="540" ht="20" customHeight="1">
      <c r="A540" s="19" t="n"/>
      <c r="B540" s="20" t="n"/>
      <c r="C540" s="21">
        <f>IF($B540="","",IFERROR(INDEX('Viviendas'!$A$2:$A$61,MATCH($B540,'Viviendas'!$B$2:$B$61,0)),""))</f>
        <v/>
      </c>
      <c r="D540" s="21">
        <f>IF($B540="","",IFERROR(INDEX('Viviendas'!$C$2:$C$61,MATCH($B540,'Viviendas'!$B$2:$B$61,0)),""))</f>
        <v/>
      </c>
      <c r="E540" s="22">
        <f>IF($B540="","",IFERROR(INDEX('Viviendas'!$D$2:$D$61,MATCH($B540,'Viviendas'!$B$2:$B$61,0)),0))</f>
        <v/>
      </c>
      <c r="F540" s="23" t="n"/>
      <c r="G540" s="24" t="n"/>
      <c r="H540" s="25" t="n"/>
      <c r="I540" s="22">
        <f>IF($B540="","",N($E540)-N($F540))</f>
        <v/>
      </c>
      <c r="J540" s="20" t="n"/>
    </row>
    <row r="541" ht="20" customHeight="1">
      <c r="A541" s="19" t="n"/>
      <c r="B541" s="20" t="n"/>
      <c r="C541" s="21">
        <f>IF($B541="","",IFERROR(INDEX('Viviendas'!$A$2:$A$61,MATCH($B541,'Viviendas'!$B$2:$B$61,0)),""))</f>
        <v/>
      </c>
      <c r="D541" s="21">
        <f>IF($B541="","",IFERROR(INDEX('Viviendas'!$C$2:$C$61,MATCH($B541,'Viviendas'!$B$2:$B$61,0)),""))</f>
        <v/>
      </c>
      <c r="E541" s="22">
        <f>IF($B541="","",IFERROR(INDEX('Viviendas'!$D$2:$D$61,MATCH($B541,'Viviendas'!$B$2:$B$61,0)),0))</f>
        <v/>
      </c>
      <c r="F541" s="23" t="n"/>
      <c r="G541" s="24" t="n"/>
      <c r="H541" s="25" t="n"/>
      <c r="I541" s="22">
        <f>IF($B541="","",N($E541)-N($F541))</f>
        <v/>
      </c>
      <c r="J541" s="20" t="n"/>
    </row>
    <row r="542" ht="20" customHeight="1">
      <c r="A542" s="19" t="n"/>
      <c r="B542" s="20" t="n"/>
      <c r="C542" s="21">
        <f>IF($B542="","",IFERROR(INDEX('Viviendas'!$A$2:$A$61,MATCH($B542,'Viviendas'!$B$2:$B$61,0)),""))</f>
        <v/>
      </c>
      <c r="D542" s="21">
        <f>IF($B542="","",IFERROR(INDEX('Viviendas'!$C$2:$C$61,MATCH($B542,'Viviendas'!$B$2:$B$61,0)),""))</f>
        <v/>
      </c>
      <c r="E542" s="22">
        <f>IF($B542="","",IFERROR(INDEX('Viviendas'!$D$2:$D$61,MATCH($B542,'Viviendas'!$B$2:$B$61,0)),0))</f>
        <v/>
      </c>
      <c r="F542" s="23" t="n"/>
      <c r="G542" s="24" t="n"/>
      <c r="H542" s="25" t="n"/>
      <c r="I542" s="22">
        <f>IF($B542="","",N($E542)-N($F542))</f>
        <v/>
      </c>
      <c r="J542" s="20" t="n"/>
    </row>
    <row r="543" ht="20" customHeight="1">
      <c r="A543" s="19" t="n"/>
      <c r="B543" s="20" t="n"/>
      <c r="C543" s="21">
        <f>IF($B543="","",IFERROR(INDEX('Viviendas'!$A$2:$A$61,MATCH($B543,'Viviendas'!$B$2:$B$61,0)),""))</f>
        <v/>
      </c>
      <c r="D543" s="21">
        <f>IF($B543="","",IFERROR(INDEX('Viviendas'!$C$2:$C$61,MATCH($B543,'Viviendas'!$B$2:$B$61,0)),""))</f>
        <v/>
      </c>
      <c r="E543" s="22">
        <f>IF($B543="","",IFERROR(INDEX('Viviendas'!$D$2:$D$61,MATCH($B543,'Viviendas'!$B$2:$B$61,0)),0))</f>
        <v/>
      </c>
      <c r="F543" s="23" t="n"/>
      <c r="G543" s="24" t="n"/>
      <c r="H543" s="25" t="n"/>
      <c r="I543" s="22">
        <f>IF($B543="","",N($E543)-N($F543))</f>
        <v/>
      </c>
      <c r="J543" s="20" t="n"/>
    </row>
    <row r="544" ht="20" customHeight="1">
      <c r="A544" s="19" t="n"/>
      <c r="B544" s="20" t="n"/>
      <c r="C544" s="21">
        <f>IF($B544="","",IFERROR(INDEX('Viviendas'!$A$2:$A$61,MATCH($B544,'Viviendas'!$B$2:$B$61,0)),""))</f>
        <v/>
      </c>
      <c r="D544" s="21">
        <f>IF($B544="","",IFERROR(INDEX('Viviendas'!$C$2:$C$61,MATCH($B544,'Viviendas'!$B$2:$B$61,0)),""))</f>
        <v/>
      </c>
      <c r="E544" s="22">
        <f>IF($B544="","",IFERROR(INDEX('Viviendas'!$D$2:$D$61,MATCH($B544,'Viviendas'!$B$2:$B$61,0)),0))</f>
        <v/>
      </c>
      <c r="F544" s="23" t="n"/>
      <c r="G544" s="24" t="n"/>
      <c r="H544" s="25" t="n"/>
      <c r="I544" s="22">
        <f>IF($B544="","",N($E544)-N($F544))</f>
        <v/>
      </c>
      <c r="J544" s="20" t="n"/>
    </row>
    <row r="545" ht="20" customHeight="1">
      <c r="A545" s="19" t="n"/>
      <c r="B545" s="20" t="n"/>
      <c r="C545" s="21">
        <f>IF($B545="","",IFERROR(INDEX('Viviendas'!$A$2:$A$61,MATCH($B545,'Viviendas'!$B$2:$B$61,0)),""))</f>
        <v/>
      </c>
      <c r="D545" s="21">
        <f>IF($B545="","",IFERROR(INDEX('Viviendas'!$C$2:$C$61,MATCH($B545,'Viviendas'!$B$2:$B$61,0)),""))</f>
        <v/>
      </c>
      <c r="E545" s="22">
        <f>IF($B545="","",IFERROR(INDEX('Viviendas'!$D$2:$D$61,MATCH($B545,'Viviendas'!$B$2:$B$61,0)),0))</f>
        <v/>
      </c>
      <c r="F545" s="23" t="n"/>
      <c r="G545" s="24" t="n"/>
      <c r="H545" s="25" t="n"/>
      <c r="I545" s="22">
        <f>IF($B545="","",N($E545)-N($F545))</f>
        <v/>
      </c>
      <c r="J545" s="20" t="n"/>
    </row>
    <row r="546" ht="20" customHeight="1">
      <c r="A546" s="19" t="n"/>
      <c r="B546" s="20" t="n"/>
      <c r="C546" s="21">
        <f>IF($B546="","",IFERROR(INDEX('Viviendas'!$A$2:$A$61,MATCH($B546,'Viviendas'!$B$2:$B$61,0)),""))</f>
        <v/>
      </c>
      <c r="D546" s="21">
        <f>IF($B546="","",IFERROR(INDEX('Viviendas'!$C$2:$C$61,MATCH($B546,'Viviendas'!$B$2:$B$61,0)),""))</f>
        <v/>
      </c>
      <c r="E546" s="22">
        <f>IF($B546="","",IFERROR(INDEX('Viviendas'!$D$2:$D$61,MATCH($B546,'Viviendas'!$B$2:$B$61,0)),0))</f>
        <v/>
      </c>
      <c r="F546" s="23" t="n"/>
      <c r="G546" s="24" t="n"/>
      <c r="H546" s="25" t="n"/>
      <c r="I546" s="22">
        <f>IF($B546="","",N($E546)-N($F546))</f>
        <v/>
      </c>
      <c r="J546" s="20" t="n"/>
    </row>
    <row r="547" ht="20" customHeight="1">
      <c r="A547" s="19" t="n"/>
      <c r="B547" s="20" t="n"/>
      <c r="C547" s="21">
        <f>IF($B547="","",IFERROR(INDEX('Viviendas'!$A$2:$A$61,MATCH($B547,'Viviendas'!$B$2:$B$61,0)),""))</f>
        <v/>
      </c>
      <c r="D547" s="21">
        <f>IF($B547="","",IFERROR(INDEX('Viviendas'!$C$2:$C$61,MATCH($B547,'Viviendas'!$B$2:$B$61,0)),""))</f>
        <v/>
      </c>
      <c r="E547" s="22">
        <f>IF($B547="","",IFERROR(INDEX('Viviendas'!$D$2:$D$61,MATCH($B547,'Viviendas'!$B$2:$B$61,0)),0))</f>
        <v/>
      </c>
      <c r="F547" s="23" t="n"/>
      <c r="G547" s="24" t="n"/>
      <c r="H547" s="25" t="n"/>
      <c r="I547" s="22">
        <f>IF($B547="","",N($E547)-N($F547))</f>
        <v/>
      </c>
      <c r="J547" s="20" t="n"/>
    </row>
    <row r="548" ht="20" customHeight="1">
      <c r="A548" s="19" t="n"/>
      <c r="B548" s="20" t="n"/>
      <c r="C548" s="21">
        <f>IF($B548="","",IFERROR(INDEX('Viviendas'!$A$2:$A$61,MATCH($B548,'Viviendas'!$B$2:$B$61,0)),""))</f>
        <v/>
      </c>
      <c r="D548" s="21">
        <f>IF($B548="","",IFERROR(INDEX('Viviendas'!$C$2:$C$61,MATCH($B548,'Viviendas'!$B$2:$B$61,0)),""))</f>
        <v/>
      </c>
      <c r="E548" s="22">
        <f>IF($B548="","",IFERROR(INDEX('Viviendas'!$D$2:$D$61,MATCH($B548,'Viviendas'!$B$2:$B$61,0)),0))</f>
        <v/>
      </c>
      <c r="F548" s="23" t="n"/>
      <c r="G548" s="24" t="n"/>
      <c r="H548" s="25" t="n"/>
      <c r="I548" s="22">
        <f>IF($B548="","",N($E548)-N($F548))</f>
        <v/>
      </c>
      <c r="J548" s="20" t="n"/>
    </row>
    <row r="549" ht="20" customHeight="1">
      <c r="A549" s="19" t="n"/>
      <c r="B549" s="20" t="n"/>
      <c r="C549" s="21">
        <f>IF($B549="","",IFERROR(INDEX('Viviendas'!$A$2:$A$61,MATCH($B549,'Viviendas'!$B$2:$B$61,0)),""))</f>
        <v/>
      </c>
      <c r="D549" s="21">
        <f>IF($B549="","",IFERROR(INDEX('Viviendas'!$C$2:$C$61,MATCH($B549,'Viviendas'!$B$2:$B$61,0)),""))</f>
        <v/>
      </c>
      <c r="E549" s="22">
        <f>IF($B549="","",IFERROR(INDEX('Viviendas'!$D$2:$D$61,MATCH($B549,'Viviendas'!$B$2:$B$61,0)),0))</f>
        <v/>
      </c>
      <c r="F549" s="23" t="n"/>
      <c r="G549" s="24" t="n"/>
      <c r="H549" s="25" t="n"/>
      <c r="I549" s="22">
        <f>IF($B549="","",N($E549)-N($F549))</f>
        <v/>
      </c>
      <c r="J549" s="20" t="n"/>
    </row>
    <row r="550" ht="20" customHeight="1">
      <c r="A550" s="19" t="n"/>
      <c r="B550" s="20" t="n"/>
      <c r="C550" s="21">
        <f>IF($B550="","",IFERROR(INDEX('Viviendas'!$A$2:$A$61,MATCH($B550,'Viviendas'!$B$2:$B$61,0)),""))</f>
        <v/>
      </c>
      <c r="D550" s="21">
        <f>IF($B550="","",IFERROR(INDEX('Viviendas'!$C$2:$C$61,MATCH($B550,'Viviendas'!$B$2:$B$61,0)),""))</f>
        <v/>
      </c>
      <c r="E550" s="22">
        <f>IF($B550="","",IFERROR(INDEX('Viviendas'!$D$2:$D$61,MATCH($B550,'Viviendas'!$B$2:$B$61,0)),0))</f>
        <v/>
      </c>
      <c r="F550" s="23" t="n"/>
      <c r="G550" s="24" t="n"/>
      <c r="H550" s="25" t="n"/>
      <c r="I550" s="22">
        <f>IF($B550="","",N($E550)-N($F550))</f>
        <v/>
      </c>
      <c r="J550" s="20" t="n"/>
    </row>
    <row r="551" ht="20" customHeight="1">
      <c r="A551" s="19" t="n"/>
      <c r="B551" s="20" t="n"/>
      <c r="C551" s="21">
        <f>IF($B551="","",IFERROR(INDEX('Viviendas'!$A$2:$A$61,MATCH($B551,'Viviendas'!$B$2:$B$61,0)),""))</f>
        <v/>
      </c>
      <c r="D551" s="21">
        <f>IF($B551="","",IFERROR(INDEX('Viviendas'!$C$2:$C$61,MATCH($B551,'Viviendas'!$B$2:$B$61,0)),""))</f>
        <v/>
      </c>
      <c r="E551" s="22">
        <f>IF($B551="","",IFERROR(INDEX('Viviendas'!$D$2:$D$61,MATCH($B551,'Viviendas'!$B$2:$B$61,0)),0))</f>
        <v/>
      </c>
      <c r="F551" s="23" t="n"/>
      <c r="G551" s="24" t="n"/>
      <c r="H551" s="25" t="n"/>
      <c r="I551" s="22">
        <f>IF($B551="","",N($E551)-N($F551))</f>
        <v/>
      </c>
      <c r="J551" s="20" t="n"/>
    </row>
    <row r="552" ht="20" customHeight="1">
      <c r="A552" s="19" t="n"/>
      <c r="B552" s="20" t="n"/>
      <c r="C552" s="21">
        <f>IF($B552="","",IFERROR(INDEX('Viviendas'!$A$2:$A$61,MATCH($B552,'Viviendas'!$B$2:$B$61,0)),""))</f>
        <v/>
      </c>
      <c r="D552" s="21">
        <f>IF($B552="","",IFERROR(INDEX('Viviendas'!$C$2:$C$61,MATCH($B552,'Viviendas'!$B$2:$B$61,0)),""))</f>
        <v/>
      </c>
      <c r="E552" s="22">
        <f>IF($B552="","",IFERROR(INDEX('Viviendas'!$D$2:$D$61,MATCH($B552,'Viviendas'!$B$2:$B$61,0)),0))</f>
        <v/>
      </c>
      <c r="F552" s="23" t="n"/>
      <c r="G552" s="24" t="n"/>
      <c r="H552" s="25" t="n"/>
      <c r="I552" s="22">
        <f>IF($B552="","",N($E552)-N($F552))</f>
        <v/>
      </c>
      <c r="J552" s="20" t="n"/>
    </row>
    <row r="553" ht="20" customHeight="1">
      <c r="A553" s="19" t="n"/>
      <c r="B553" s="20" t="n"/>
      <c r="C553" s="21">
        <f>IF($B553="","",IFERROR(INDEX('Viviendas'!$A$2:$A$61,MATCH($B553,'Viviendas'!$B$2:$B$61,0)),""))</f>
        <v/>
      </c>
      <c r="D553" s="21">
        <f>IF($B553="","",IFERROR(INDEX('Viviendas'!$C$2:$C$61,MATCH($B553,'Viviendas'!$B$2:$B$61,0)),""))</f>
        <v/>
      </c>
      <c r="E553" s="22">
        <f>IF($B553="","",IFERROR(INDEX('Viviendas'!$D$2:$D$61,MATCH($B553,'Viviendas'!$B$2:$B$61,0)),0))</f>
        <v/>
      </c>
      <c r="F553" s="23" t="n"/>
      <c r="G553" s="24" t="n"/>
      <c r="H553" s="25" t="n"/>
      <c r="I553" s="22">
        <f>IF($B553="","",N($E553)-N($F553))</f>
        <v/>
      </c>
      <c r="J553" s="20" t="n"/>
    </row>
    <row r="554" ht="20" customHeight="1">
      <c r="A554" s="19" t="n"/>
      <c r="B554" s="20" t="n"/>
      <c r="C554" s="21">
        <f>IF($B554="","",IFERROR(INDEX('Viviendas'!$A$2:$A$61,MATCH($B554,'Viviendas'!$B$2:$B$61,0)),""))</f>
        <v/>
      </c>
      <c r="D554" s="21">
        <f>IF($B554="","",IFERROR(INDEX('Viviendas'!$C$2:$C$61,MATCH($B554,'Viviendas'!$B$2:$B$61,0)),""))</f>
        <v/>
      </c>
      <c r="E554" s="22">
        <f>IF($B554="","",IFERROR(INDEX('Viviendas'!$D$2:$D$61,MATCH($B554,'Viviendas'!$B$2:$B$61,0)),0))</f>
        <v/>
      </c>
      <c r="F554" s="23" t="n"/>
      <c r="G554" s="24" t="n"/>
      <c r="H554" s="25" t="n"/>
      <c r="I554" s="22">
        <f>IF($B554="","",N($E554)-N($F554))</f>
        <v/>
      </c>
      <c r="J554" s="20" t="n"/>
    </row>
    <row r="555" ht="20" customHeight="1">
      <c r="A555" s="19" t="n"/>
      <c r="B555" s="20" t="n"/>
      <c r="C555" s="21">
        <f>IF($B555="","",IFERROR(INDEX('Viviendas'!$A$2:$A$61,MATCH($B555,'Viviendas'!$B$2:$B$61,0)),""))</f>
        <v/>
      </c>
      <c r="D555" s="21">
        <f>IF($B555="","",IFERROR(INDEX('Viviendas'!$C$2:$C$61,MATCH($B555,'Viviendas'!$B$2:$B$61,0)),""))</f>
        <v/>
      </c>
      <c r="E555" s="22">
        <f>IF($B555="","",IFERROR(INDEX('Viviendas'!$D$2:$D$61,MATCH($B555,'Viviendas'!$B$2:$B$61,0)),0))</f>
        <v/>
      </c>
      <c r="F555" s="23" t="n"/>
      <c r="G555" s="24" t="n"/>
      <c r="H555" s="25" t="n"/>
      <c r="I555" s="22">
        <f>IF($B555="","",N($E555)-N($F555))</f>
        <v/>
      </c>
      <c r="J555" s="20" t="n"/>
    </row>
    <row r="556" ht="20" customHeight="1">
      <c r="A556" s="19" t="n"/>
      <c r="B556" s="20" t="n"/>
      <c r="C556" s="21">
        <f>IF($B556="","",IFERROR(INDEX('Viviendas'!$A$2:$A$61,MATCH($B556,'Viviendas'!$B$2:$B$61,0)),""))</f>
        <v/>
      </c>
      <c r="D556" s="21">
        <f>IF($B556="","",IFERROR(INDEX('Viviendas'!$C$2:$C$61,MATCH($B556,'Viviendas'!$B$2:$B$61,0)),""))</f>
        <v/>
      </c>
      <c r="E556" s="22">
        <f>IF($B556="","",IFERROR(INDEX('Viviendas'!$D$2:$D$61,MATCH($B556,'Viviendas'!$B$2:$B$61,0)),0))</f>
        <v/>
      </c>
      <c r="F556" s="23" t="n"/>
      <c r="G556" s="24" t="n"/>
      <c r="H556" s="25" t="n"/>
      <c r="I556" s="22">
        <f>IF($B556="","",N($E556)-N($F556))</f>
        <v/>
      </c>
      <c r="J556" s="20" t="n"/>
    </row>
    <row r="557" ht="20" customHeight="1">
      <c r="A557" s="19" t="n"/>
      <c r="B557" s="20" t="n"/>
      <c r="C557" s="21">
        <f>IF($B557="","",IFERROR(INDEX('Viviendas'!$A$2:$A$61,MATCH($B557,'Viviendas'!$B$2:$B$61,0)),""))</f>
        <v/>
      </c>
      <c r="D557" s="21">
        <f>IF($B557="","",IFERROR(INDEX('Viviendas'!$C$2:$C$61,MATCH($B557,'Viviendas'!$B$2:$B$61,0)),""))</f>
        <v/>
      </c>
      <c r="E557" s="22">
        <f>IF($B557="","",IFERROR(INDEX('Viviendas'!$D$2:$D$61,MATCH($B557,'Viviendas'!$B$2:$B$61,0)),0))</f>
        <v/>
      </c>
      <c r="F557" s="23" t="n"/>
      <c r="G557" s="24" t="n"/>
      <c r="H557" s="25" t="n"/>
      <c r="I557" s="22">
        <f>IF($B557="","",N($E557)-N($F557))</f>
        <v/>
      </c>
      <c r="J557" s="20" t="n"/>
    </row>
    <row r="558" ht="20" customHeight="1">
      <c r="A558" s="19" t="n"/>
      <c r="B558" s="20" t="n"/>
      <c r="C558" s="21">
        <f>IF($B558="","",IFERROR(INDEX('Viviendas'!$A$2:$A$61,MATCH($B558,'Viviendas'!$B$2:$B$61,0)),""))</f>
        <v/>
      </c>
      <c r="D558" s="21">
        <f>IF($B558="","",IFERROR(INDEX('Viviendas'!$C$2:$C$61,MATCH($B558,'Viviendas'!$B$2:$B$61,0)),""))</f>
        <v/>
      </c>
      <c r="E558" s="22">
        <f>IF($B558="","",IFERROR(INDEX('Viviendas'!$D$2:$D$61,MATCH($B558,'Viviendas'!$B$2:$B$61,0)),0))</f>
        <v/>
      </c>
      <c r="F558" s="23" t="n"/>
      <c r="G558" s="24" t="n"/>
      <c r="H558" s="25" t="n"/>
      <c r="I558" s="22">
        <f>IF($B558="","",N($E558)-N($F558))</f>
        <v/>
      </c>
      <c r="J558" s="20" t="n"/>
    </row>
    <row r="559" ht="20" customHeight="1">
      <c r="A559" s="19" t="n"/>
      <c r="B559" s="20" t="n"/>
      <c r="C559" s="21">
        <f>IF($B559="","",IFERROR(INDEX('Viviendas'!$A$2:$A$61,MATCH($B559,'Viviendas'!$B$2:$B$61,0)),""))</f>
        <v/>
      </c>
      <c r="D559" s="21">
        <f>IF($B559="","",IFERROR(INDEX('Viviendas'!$C$2:$C$61,MATCH($B559,'Viviendas'!$B$2:$B$61,0)),""))</f>
        <v/>
      </c>
      <c r="E559" s="22">
        <f>IF($B559="","",IFERROR(INDEX('Viviendas'!$D$2:$D$61,MATCH($B559,'Viviendas'!$B$2:$B$61,0)),0))</f>
        <v/>
      </c>
      <c r="F559" s="23" t="n"/>
      <c r="G559" s="24" t="n"/>
      <c r="H559" s="25" t="n"/>
      <c r="I559" s="22">
        <f>IF($B559="","",N($E559)-N($F559))</f>
        <v/>
      </c>
      <c r="J559" s="20" t="n"/>
    </row>
    <row r="560" ht="20" customHeight="1">
      <c r="A560" s="19" t="n"/>
      <c r="B560" s="20" t="n"/>
      <c r="C560" s="21">
        <f>IF($B560="","",IFERROR(INDEX('Viviendas'!$A$2:$A$61,MATCH($B560,'Viviendas'!$B$2:$B$61,0)),""))</f>
        <v/>
      </c>
      <c r="D560" s="21">
        <f>IF($B560="","",IFERROR(INDEX('Viviendas'!$C$2:$C$61,MATCH($B560,'Viviendas'!$B$2:$B$61,0)),""))</f>
        <v/>
      </c>
      <c r="E560" s="22">
        <f>IF($B560="","",IFERROR(INDEX('Viviendas'!$D$2:$D$61,MATCH($B560,'Viviendas'!$B$2:$B$61,0)),0))</f>
        <v/>
      </c>
      <c r="F560" s="23" t="n"/>
      <c r="G560" s="24" t="n"/>
      <c r="H560" s="25" t="n"/>
      <c r="I560" s="22">
        <f>IF($B560="","",N($E560)-N($F560))</f>
        <v/>
      </c>
      <c r="J560" s="20" t="n"/>
    </row>
    <row r="561" ht="20" customHeight="1">
      <c r="A561" s="19" t="n"/>
      <c r="B561" s="20" t="n"/>
      <c r="C561" s="21">
        <f>IF($B561="","",IFERROR(INDEX('Viviendas'!$A$2:$A$61,MATCH($B561,'Viviendas'!$B$2:$B$61,0)),""))</f>
        <v/>
      </c>
      <c r="D561" s="21">
        <f>IF($B561="","",IFERROR(INDEX('Viviendas'!$C$2:$C$61,MATCH($B561,'Viviendas'!$B$2:$B$61,0)),""))</f>
        <v/>
      </c>
      <c r="E561" s="22">
        <f>IF($B561="","",IFERROR(INDEX('Viviendas'!$D$2:$D$61,MATCH($B561,'Viviendas'!$B$2:$B$61,0)),0))</f>
        <v/>
      </c>
      <c r="F561" s="23" t="n"/>
      <c r="G561" s="24" t="n"/>
      <c r="H561" s="25" t="n"/>
      <c r="I561" s="22">
        <f>IF($B561="","",N($E561)-N($F561))</f>
        <v/>
      </c>
      <c r="J561" s="20" t="n"/>
    </row>
    <row r="562" ht="20" customHeight="1">
      <c r="A562" s="19" t="n"/>
      <c r="B562" s="20" t="n"/>
      <c r="C562" s="21">
        <f>IF($B562="","",IFERROR(INDEX('Viviendas'!$A$2:$A$61,MATCH($B562,'Viviendas'!$B$2:$B$61,0)),""))</f>
        <v/>
      </c>
      <c r="D562" s="21">
        <f>IF($B562="","",IFERROR(INDEX('Viviendas'!$C$2:$C$61,MATCH($B562,'Viviendas'!$B$2:$B$61,0)),""))</f>
        <v/>
      </c>
      <c r="E562" s="22">
        <f>IF($B562="","",IFERROR(INDEX('Viviendas'!$D$2:$D$61,MATCH($B562,'Viviendas'!$B$2:$B$61,0)),0))</f>
        <v/>
      </c>
      <c r="F562" s="23" t="n"/>
      <c r="G562" s="24" t="n"/>
      <c r="H562" s="25" t="n"/>
      <c r="I562" s="22">
        <f>IF($B562="","",N($E562)-N($F562))</f>
        <v/>
      </c>
      <c r="J562" s="20" t="n"/>
    </row>
    <row r="563" ht="20" customHeight="1">
      <c r="A563" s="19" t="n"/>
      <c r="B563" s="20" t="n"/>
      <c r="C563" s="21">
        <f>IF($B563="","",IFERROR(INDEX('Viviendas'!$A$2:$A$61,MATCH($B563,'Viviendas'!$B$2:$B$61,0)),""))</f>
        <v/>
      </c>
      <c r="D563" s="21">
        <f>IF($B563="","",IFERROR(INDEX('Viviendas'!$C$2:$C$61,MATCH($B563,'Viviendas'!$B$2:$B$61,0)),""))</f>
        <v/>
      </c>
      <c r="E563" s="22">
        <f>IF($B563="","",IFERROR(INDEX('Viviendas'!$D$2:$D$61,MATCH($B563,'Viviendas'!$B$2:$B$61,0)),0))</f>
        <v/>
      </c>
      <c r="F563" s="23" t="n"/>
      <c r="G563" s="24" t="n"/>
      <c r="H563" s="25" t="n"/>
      <c r="I563" s="22">
        <f>IF($B563="","",N($E563)-N($F563))</f>
        <v/>
      </c>
      <c r="J563" s="20" t="n"/>
    </row>
    <row r="564" ht="20" customHeight="1">
      <c r="A564" s="19" t="n"/>
      <c r="B564" s="20" t="n"/>
      <c r="C564" s="21">
        <f>IF($B564="","",IFERROR(INDEX('Viviendas'!$A$2:$A$61,MATCH($B564,'Viviendas'!$B$2:$B$61,0)),""))</f>
        <v/>
      </c>
      <c r="D564" s="21">
        <f>IF($B564="","",IFERROR(INDEX('Viviendas'!$C$2:$C$61,MATCH($B564,'Viviendas'!$B$2:$B$61,0)),""))</f>
        <v/>
      </c>
      <c r="E564" s="22">
        <f>IF($B564="","",IFERROR(INDEX('Viviendas'!$D$2:$D$61,MATCH($B564,'Viviendas'!$B$2:$B$61,0)),0))</f>
        <v/>
      </c>
      <c r="F564" s="23" t="n"/>
      <c r="G564" s="24" t="n"/>
      <c r="H564" s="25" t="n"/>
      <c r="I564" s="22">
        <f>IF($B564="","",N($E564)-N($F564))</f>
        <v/>
      </c>
      <c r="J564" s="20" t="n"/>
    </row>
    <row r="565" ht="20" customHeight="1">
      <c r="A565" s="19" t="n"/>
      <c r="B565" s="20" t="n"/>
      <c r="C565" s="21">
        <f>IF($B565="","",IFERROR(INDEX('Viviendas'!$A$2:$A$61,MATCH($B565,'Viviendas'!$B$2:$B$61,0)),""))</f>
        <v/>
      </c>
      <c r="D565" s="21">
        <f>IF($B565="","",IFERROR(INDEX('Viviendas'!$C$2:$C$61,MATCH($B565,'Viviendas'!$B$2:$B$61,0)),""))</f>
        <v/>
      </c>
      <c r="E565" s="22">
        <f>IF($B565="","",IFERROR(INDEX('Viviendas'!$D$2:$D$61,MATCH($B565,'Viviendas'!$B$2:$B$61,0)),0))</f>
        <v/>
      </c>
      <c r="F565" s="23" t="n"/>
      <c r="G565" s="24" t="n"/>
      <c r="H565" s="25" t="n"/>
      <c r="I565" s="22">
        <f>IF($B565="","",N($E565)-N($F565))</f>
        <v/>
      </c>
      <c r="J565" s="20" t="n"/>
    </row>
    <row r="566" ht="20" customHeight="1">
      <c r="A566" s="19" t="n"/>
      <c r="B566" s="20" t="n"/>
      <c r="C566" s="21">
        <f>IF($B566="","",IFERROR(INDEX('Viviendas'!$A$2:$A$61,MATCH($B566,'Viviendas'!$B$2:$B$61,0)),""))</f>
        <v/>
      </c>
      <c r="D566" s="21">
        <f>IF($B566="","",IFERROR(INDEX('Viviendas'!$C$2:$C$61,MATCH($B566,'Viviendas'!$B$2:$B$61,0)),""))</f>
        <v/>
      </c>
      <c r="E566" s="22">
        <f>IF($B566="","",IFERROR(INDEX('Viviendas'!$D$2:$D$61,MATCH($B566,'Viviendas'!$B$2:$B$61,0)),0))</f>
        <v/>
      </c>
      <c r="F566" s="23" t="n"/>
      <c r="G566" s="24" t="n"/>
      <c r="H566" s="25" t="n"/>
      <c r="I566" s="22">
        <f>IF($B566="","",N($E566)-N($F566))</f>
        <v/>
      </c>
      <c r="J566" s="20" t="n"/>
    </row>
    <row r="567" ht="20" customHeight="1">
      <c r="A567" s="19" t="n"/>
      <c r="B567" s="20" t="n"/>
      <c r="C567" s="21">
        <f>IF($B567="","",IFERROR(INDEX('Viviendas'!$A$2:$A$61,MATCH($B567,'Viviendas'!$B$2:$B$61,0)),""))</f>
        <v/>
      </c>
      <c r="D567" s="21">
        <f>IF($B567="","",IFERROR(INDEX('Viviendas'!$C$2:$C$61,MATCH($B567,'Viviendas'!$B$2:$B$61,0)),""))</f>
        <v/>
      </c>
      <c r="E567" s="22">
        <f>IF($B567="","",IFERROR(INDEX('Viviendas'!$D$2:$D$61,MATCH($B567,'Viviendas'!$B$2:$B$61,0)),0))</f>
        <v/>
      </c>
      <c r="F567" s="23" t="n"/>
      <c r="G567" s="24" t="n"/>
      <c r="H567" s="25" t="n"/>
      <c r="I567" s="22">
        <f>IF($B567="","",N($E567)-N($F567))</f>
        <v/>
      </c>
      <c r="J567" s="20" t="n"/>
    </row>
    <row r="568" ht="20" customHeight="1">
      <c r="A568" s="19" t="n"/>
      <c r="B568" s="20" t="n"/>
      <c r="C568" s="21">
        <f>IF($B568="","",IFERROR(INDEX('Viviendas'!$A$2:$A$61,MATCH($B568,'Viviendas'!$B$2:$B$61,0)),""))</f>
        <v/>
      </c>
      <c r="D568" s="21">
        <f>IF($B568="","",IFERROR(INDEX('Viviendas'!$C$2:$C$61,MATCH($B568,'Viviendas'!$B$2:$B$61,0)),""))</f>
        <v/>
      </c>
      <c r="E568" s="22">
        <f>IF($B568="","",IFERROR(INDEX('Viviendas'!$D$2:$D$61,MATCH($B568,'Viviendas'!$B$2:$B$61,0)),0))</f>
        <v/>
      </c>
      <c r="F568" s="23" t="n"/>
      <c r="G568" s="24" t="n"/>
      <c r="H568" s="25" t="n"/>
      <c r="I568" s="22">
        <f>IF($B568="","",N($E568)-N($F568))</f>
        <v/>
      </c>
      <c r="J568" s="20" t="n"/>
    </row>
    <row r="569" ht="20" customHeight="1">
      <c r="A569" s="19" t="n"/>
      <c r="B569" s="20" t="n"/>
      <c r="C569" s="21">
        <f>IF($B569="","",IFERROR(INDEX('Viviendas'!$A$2:$A$61,MATCH($B569,'Viviendas'!$B$2:$B$61,0)),""))</f>
        <v/>
      </c>
      <c r="D569" s="21">
        <f>IF($B569="","",IFERROR(INDEX('Viviendas'!$C$2:$C$61,MATCH($B569,'Viviendas'!$B$2:$B$61,0)),""))</f>
        <v/>
      </c>
      <c r="E569" s="22">
        <f>IF($B569="","",IFERROR(INDEX('Viviendas'!$D$2:$D$61,MATCH($B569,'Viviendas'!$B$2:$B$61,0)),0))</f>
        <v/>
      </c>
      <c r="F569" s="23" t="n"/>
      <c r="G569" s="24" t="n"/>
      <c r="H569" s="25" t="n"/>
      <c r="I569" s="22">
        <f>IF($B569="","",N($E569)-N($F569))</f>
        <v/>
      </c>
      <c r="J569" s="20" t="n"/>
    </row>
    <row r="570" ht="20" customHeight="1">
      <c r="A570" s="19" t="n"/>
      <c r="B570" s="20" t="n"/>
      <c r="C570" s="21">
        <f>IF($B570="","",IFERROR(INDEX('Viviendas'!$A$2:$A$61,MATCH($B570,'Viviendas'!$B$2:$B$61,0)),""))</f>
        <v/>
      </c>
      <c r="D570" s="21">
        <f>IF($B570="","",IFERROR(INDEX('Viviendas'!$C$2:$C$61,MATCH($B570,'Viviendas'!$B$2:$B$61,0)),""))</f>
        <v/>
      </c>
      <c r="E570" s="22">
        <f>IF($B570="","",IFERROR(INDEX('Viviendas'!$D$2:$D$61,MATCH($B570,'Viviendas'!$B$2:$B$61,0)),0))</f>
        <v/>
      </c>
      <c r="F570" s="23" t="n"/>
      <c r="G570" s="24" t="n"/>
      <c r="H570" s="25" t="n"/>
      <c r="I570" s="22">
        <f>IF($B570="","",N($E570)-N($F570))</f>
        <v/>
      </c>
      <c r="J570" s="20" t="n"/>
    </row>
    <row r="571" ht="20" customHeight="1">
      <c r="A571" s="19" t="n"/>
      <c r="B571" s="20" t="n"/>
      <c r="C571" s="21">
        <f>IF($B571="","",IFERROR(INDEX('Viviendas'!$A$2:$A$61,MATCH($B571,'Viviendas'!$B$2:$B$61,0)),""))</f>
        <v/>
      </c>
      <c r="D571" s="21">
        <f>IF($B571="","",IFERROR(INDEX('Viviendas'!$C$2:$C$61,MATCH($B571,'Viviendas'!$B$2:$B$61,0)),""))</f>
        <v/>
      </c>
      <c r="E571" s="22">
        <f>IF($B571="","",IFERROR(INDEX('Viviendas'!$D$2:$D$61,MATCH($B571,'Viviendas'!$B$2:$B$61,0)),0))</f>
        <v/>
      </c>
      <c r="F571" s="23" t="n"/>
      <c r="G571" s="24" t="n"/>
      <c r="H571" s="25" t="n"/>
      <c r="I571" s="22">
        <f>IF($B571="","",N($E571)-N($F571))</f>
        <v/>
      </c>
      <c r="J571" s="20" t="n"/>
    </row>
    <row r="572" ht="20" customHeight="1">
      <c r="A572" s="19" t="n"/>
      <c r="B572" s="20" t="n"/>
      <c r="C572" s="21">
        <f>IF($B572="","",IFERROR(INDEX('Viviendas'!$A$2:$A$61,MATCH($B572,'Viviendas'!$B$2:$B$61,0)),""))</f>
        <v/>
      </c>
      <c r="D572" s="21">
        <f>IF($B572="","",IFERROR(INDEX('Viviendas'!$C$2:$C$61,MATCH($B572,'Viviendas'!$B$2:$B$61,0)),""))</f>
        <v/>
      </c>
      <c r="E572" s="22">
        <f>IF($B572="","",IFERROR(INDEX('Viviendas'!$D$2:$D$61,MATCH($B572,'Viviendas'!$B$2:$B$61,0)),0))</f>
        <v/>
      </c>
      <c r="F572" s="23" t="n"/>
      <c r="G572" s="24" t="n"/>
      <c r="H572" s="25" t="n"/>
      <c r="I572" s="22">
        <f>IF($B572="","",N($E572)-N($F572))</f>
        <v/>
      </c>
      <c r="J572" s="20" t="n"/>
    </row>
    <row r="573" ht="20" customHeight="1">
      <c r="A573" s="19" t="n"/>
      <c r="B573" s="20" t="n"/>
      <c r="C573" s="21">
        <f>IF($B573="","",IFERROR(INDEX('Viviendas'!$A$2:$A$61,MATCH($B573,'Viviendas'!$B$2:$B$61,0)),""))</f>
        <v/>
      </c>
      <c r="D573" s="21">
        <f>IF($B573="","",IFERROR(INDEX('Viviendas'!$C$2:$C$61,MATCH($B573,'Viviendas'!$B$2:$B$61,0)),""))</f>
        <v/>
      </c>
      <c r="E573" s="22">
        <f>IF($B573="","",IFERROR(INDEX('Viviendas'!$D$2:$D$61,MATCH($B573,'Viviendas'!$B$2:$B$61,0)),0))</f>
        <v/>
      </c>
      <c r="F573" s="23" t="n"/>
      <c r="G573" s="24" t="n"/>
      <c r="H573" s="25" t="n"/>
      <c r="I573" s="22">
        <f>IF($B573="","",N($E573)-N($F573))</f>
        <v/>
      </c>
      <c r="J573" s="20" t="n"/>
    </row>
    <row r="574" ht="20" customHeight="1">
      <c r="A574" s="19" t="n"/>
      <c r="B574" s="20" t="n"/>
      <c r="C574" s="21">
        <f>IF($B574="","",IFERROR(INDEX('Viviendas'!$A$2:$A$61,MATCH($B574,'Viviendas'!$B$2:$B$61,0)),""))</f>
        <v/>
      </c>
      <c r="D574" s="21">
        <f>IF($B574="","",IFERROR(INDEX('Viviendas'!$C$2:$C$61,MATCH($B574,'Viviendas'!$B$2:$B$61,0)),""))</f>
        <v/>
      </c>
      <c r="E574" s="22">
        <f>IF($B574="","",IFERROR(INDEX('Viviendas'!$D$2:$D$61,MATCH($B574,'Viviendas'!$B$2:$B$61,0)),0))</f>
        <v/>
      </c>
      <c r="F574" s="23" t="n"/>
      <c r="G574" s="24" t="n"/>
      <c r="H574" s="25" t="n"/>
      <c r="I574" s="22">
        <f>IF($B574="","",N($E574)-N($F574))</f>
        <v/>
      </c>
      <c r="J574" s="20" t="n"/>
    </row>
    <row r="575" ht="20" customHeight="1">
      <c r="A575" s="19" t="n"/>
      <c r="B575" s="20" t="n"/>
      <c r="C575" s="21">
        <f>IF($B575="","",IFERROR(INDEX('Viviendas'!$A$2:$A$61,MATCH($B575,'Viviendas'!$B$2:$B$61,0)),""))</f>
        <v/>
      </c>
      <c r="D575" s="21">
        <f>IF($B575="","",IFERROR(INDEX('Viviendas'!$C$2:$C$61,MATCH($B575,'Viviendas'!$B$2:$B$61,0)),""))</f>
        <v/>
      </c>
      <c r="E575" s="22">
        <f>IF($B575="","",IFERROR(INDEX('Viviendas'!$D$2:$D$61,MATCH($B575,'Viviendas'!$B$2:$B$61,0)),0))</f>
        <v/>
      </c>
      <c r="F575" s="23" t="n"/>
      <c r="G575" s="24" t="n"/>
      <c r="H575" s="25" t="n"/>
      <c r="I575" s="22">
        <f>IF($B575="","",N($E575)-N($F575))</f>
        <v/>
      </c>
      <c r="J575" s="20" t="n"/>
    </row>
    <row r="576" ht="20" customHeight="1">
      <c r="A576" s="19" t="n"/>
      <c r="B576" s="20" t="n"/>
      <c r="C576" s="21">
        <f>IF($B576="","",IFERROR(INDEX('Viviendas'!$A$2:$A$61,MATCH($B576,'Viviendas'!$B$2:$B$61,0)),""))</f>
        <v/>
      </c>
      <c r="D576" s="21">
        <f>IF($B576="","",IFERROR(INDEX('Viviendas'!$C$2:$C$61,MATCH($B576,'Viviendas'!$B$2:$B$61,0)),""))</f>
        <v/>
      </c>
      <c r="E576" s="22">
        <f>IF($B576="","",IFERROR(INDEX('Viviendas'!$D$2:$D$61,MATCH($B576,'Viviendas'!$B$2:$B$61,0)),0))</f>
        <v/>
      </c>
      <c r="F576" s="23" t="n"/>
      <c r="G576" s="24" t="n"/>
      <c r="H576" s="25" t="n"/>
      <c r="I576" s="22">
        <f>IF($B576="","",N($E576)-N($F576))</f>
        <v/>
      </c>
      <c r="J576" s="20" t="n"/>
    </row>
    <row r="577" ht="20" customHeight="1">
      <c r="A577" s="19" t="n"/>
      <c r="B577" s="20" t="n"/>
      <c r="C577" s="21">
        <f>IF($B577="","",IFERROR(INDEX('Viviendas'!$A$2:$A$61,MATCH($B577,'Viviendas'!$B$2:$B$61,0)),""))</f>
        <v/>
      </c>
      <c r="D577" s="21">
        <f>IF($B577="","",IFERROR(INDEX('Viviendas'!$C$2:$C$61,MATCH($B577,'Viviendas'!$B$2:$B$61,0)),""))</f>
        <v/>
      </c>
      <c r="E577" s="22">
        <f>IF($B577="","",IFERROR(INDEX('Viviendas'!$D$2:$D$61,MATCH($B577,'Viviendas'!$B$2:$B$61,0)),0))</f>
        <v/>
      </c>
      <c r="F577" s="23" t="n"/>
      <c r="G577" s="24" t="n"/>
      <c r="H577" s="25" t="n"/>
      <c r="I577" s="22">
        <f>IF($B577="","",N($E577)-N($F577))</f>
        <v/>
      </c>
      <c r="J577" s="20" t="n"/>
    </row>
    <row r="578" ht="20" customHeight="1">
      <c r="A578" s="19" t="n"/>
      <c r="B578" s="20" t="n"/>
      <c r="C578" s="21">
        <f>IF($B578="","",IFERROR(INDEX('Viviendas'!$A$2:$A$61,MATCH($B578,'Viviendas'!$B$2:$B$61,0)),""))</f>
        <v/>
      </c>
      <c r="D578" s="21">
        <f>IF($B578="","",IFERROR(INDEX('Viviendas'!$C$2:$C$61,MATCH($B578,'Viviendas'!$B$2:$B$61,0)),""))</f>
        <v/>
      </c>
      <c r="E578" s="22">
        <f>IF($B578="","",IFERROR(INDEX('Viviendas'!$D$2:$D$61,MATCH($B578,'Viviendas'!$B$2:$B$61,0)),0))</f>
        <v/>
      </c>
      <c r="F578" s="23" t="n"/>
      <c r="G578" s="24" t="n"/>
      <c r="H578" s="25" t="n"/>
      <c r="I578" s="22">
        <f>IF($B578="","",N($E578)-N($F578))</f>
        <v/>
      </c>
      <c r="J578" s="20" t="n"/>
    </row>
    <row r="579" ht="20" customHeight="1">
      <c r="A579" s="19" t="n"/>
      <c r="B579" s="20" t="n"/>
      <c r="C579" s="21">
        <f>IF($B579="","",IFERROR(INDEX('Viviendas'!$A$2:$A$61,MATCH($B579,'Viviendas'!$B$2:$B$61,0)),""))</f>
        <v/>
      </c>
      <c r="D579" s="21">
        <f>IF($B579="","",IFERROR(INDEX('Viviendas'!$C$2:$C$61,MATCH($B579,'Viviendas'!$B$2:$B$61,0)),""))</f>
        <v/>
      </c>
      <c r="E579" s="22">
        <f>IF($B579="","",IFERROR(INDEX('Viviendas'!$D$2:$D$61,MATCH($B579,'Viviendas'!$B$2:$B$61,0)),0))</f>
        <v/>
      </c>
      <c r="F579" s="23" t="n"/>
      <c r="G579" s="24" t="n"/>
      <c r="H579" s="25" t="n"/>
      <c r="I579" s="22">
        <f>IF($B579="","",N($E579)-N($F579))</f>
        <v/>
      </c>
      <c r="J579" s="20" t="n"/>
    </row>
    <row r="580" ht="20" customHeight="1">
      <c r="A580" s="19" t="n"/>
      <c r="B580" s="20" t="n"/>
      <c r="C580" s="21">
        <f>IF($B580="","",IFERROR(INDEX('Viviendas'!$A$2:$A$61,MATCH($B580,'Viviendas'!$B$2:$B$61,0)),""))</f>
        <v/>
      </c>
      <c r="D580" s="21">
        <f>IF($B580="","",IFERROR(INDEX('Viviendas'!$C$2:$C$61,MATCH($B580,'Viviendas'!$B$2:$B$61,0)),""))</f>
        <v/>
      </c>
      <c r="E580" s="22">
        <f>IF($B580="","",IFERROR(INDEX('Viviendas'!$D$2:$D$61,MATCH($B580,'Viviendas'!$B$2:$B$61,0)),0))</f>
        <v/>
      </c>
      <c r="F580" s="23" t="n"/>
      <c r="G580" s="24" t="n"/>
      <c r="H580" s="25" t="n"/>
      <c r="I580" s="22">
        <f>IF($B580="","",N($E580)-N($F580))</f>
        <v/>
      </c>
      <c r="J580" s="20" t="n"/>
    </row>
    <row r="581" ht="20" customHeight="1">
      <c r="A581" s="19" t="n"/>
      <c r="B581" s="20" t="n"/>
      <c r="C581" s="21">
        <f>IF($B581="","",IFERROR(INDEX('Viviendas'!$A$2:$A$61,MATCH($B581,'Viviendas'!$B$2:$B$61,0)),""))</f>
        <v/>
      </c>
      <c r="D581" s="21">
        <f>IF($B581="","",IFERROR(INDEX('Viviendas'!$C$2:$C$61,MATCH($B581,'Viviendas'!$B$2:$B$61,0)),""))</f>
        <v/>
      </c>
      <c r="E581" s="22">
        <f>IF($B581="","",IFERROR(INDEX('Viviendas'!$D$2:$D$61,MATCH($B581,'Viviendas'!$B$2:$B$61,0)),0))</f>
        <v/>
      </c>
      <c r="F581" s="23" t="n"/>
      <c r="G581" s="24" t="n"/>
      <c r="H581" s="25" t="n"/>
      <c r="I581" s="22">
        <f>IF($B581="","",N($E581)-N($F581))</f>
        <v/>
      </c>
      <c r="J581" s="20" t="n"/>
    </row>
    <row r="582" ht="20" customHeight="1">
      <c r="A582" s="19" t="n"/>
      <c r="B582" s="20" t="n"/>
      <c r="C582" s="21">
        <f>IF($B582="","",IFERROR(INDEX('Viviendas'!$A$2:$A$61,MATCH($B582,'Viviendas'!$B$2:$B$61,0)),""))</f>
        <v/>
      </c>
      <c r="D582" s="21">
        <f>IF($B582="","",IFERROR(INDEX('Viviendas'!$C$2:$C$61,MATCH($B582,'Viviendas'!$B$2:$B$61,0)),""))</f>
        <v/>
      </c>
      <c r="E582" s="22">
        <f>IF($B582="","",IFERROR(INDEX('Viviendas'!$D$2:$D$61,MATCH($B582,'Viviendas'!$B$2:$B$61,0)),0))</f>
        <v/>
      </c>
      <c r="F582" s="23" t="n"/>
      <c r="G582" s="24" t="n"/>
      <c r="H582" s="25" t="n"/>
      <c r="I582" s="22">
        <f>IF($B582="","",N($E582)-N($F582))</f>
        <v/>
      </c>
      <c r="J582" s="20" t="n"/>
    </row>
    <row r="583" ht="20" customHeight="1">
      <c r="A583" s="19" t="n"/>
      <c r="B583" s="20" t="n"/>
      <c r="C583" s="21">
        <f>IF($B583="","",IFERROR(INDEX('Viviendas'!$A$2:$A$61,MATCH($B583,'Viviendas'!$B$2:$B$61,0)),""))</f>
        <v/>
      </c>
      <c r="D583" s="21">
        <f>IF($B583="","",IFERROR(INDEX('Viviendas'!$C$2:$C$61,MATCH($B583,'Viviendas'!$B$2:$B$61,0)),""))</f>
        <v/>
      </c>
      <c r="E583" s="22">
        <f>IF($B583="","",IFERROR(INDEX('Viviendas'!$D$2:$D$61,MATCH($B583,'Viviendas'!$B$2:$B$61,0)),0))</f>
        <v/>
      </c>
      <c r="F583" s="23" t="n"/>
      <c r="G583" s="24" t="n"/>
      <c r="H583" s="25" t="n"/>
      <c r="I583" s="22">
        <f>IF($B583="","",N($E583)-N($F583))</f>
        <v/>
      </c>
      <c r="J583" s="20" t="n"/>
    </row>
    <row r="584" ht="20" customHeight="1">
      <c r="A584" s="19" t="n"/>
      <c r="B584" s="20" t="n"/>
      <c r="C584" s="21">
        <f>IF($B584="","",IFERROR(INDEX('Viviendas'!$A$2:$A$61,MATCH($B584,'Viviendas'!$B$2:$B$61,0)),""))</f>
        <v/>
      </c>
      <c r="D584" s="21">
        <f>IF($B584="","",IFERROR(INDEX('Viviendas'!$C$2:$C$61,MATCH($B584,'Viviendas'!$B$2:$B$61,0)),""))</f>
        <v/>
      </c>
      <c r="E584" s="22">
        <f>IF($B584="","",IFERROR(INDEX('Viviendas'!$D$2:$D$61,MATCH($B584,'Viviendas'!$B$2:$B$61,0)),0))</f>
        <v/>
      </c>
      <c r="F584" s="23" t="n"/>
      <c r="G584" s="24" t="n"/>
      <c r="H584" s="25" t="n"/>
      <c r="I584" s="22">
        <f>IF($B584="","",N($E584)-N($F584))</f>
        <v/>
      </c>
      <c r="J584" s="20" t="n"/>
    </row>
    <row r="585" ht="20" customHeight="1">
      <c r="A585" s="19" t="n"/>
      <c r="B585" s="20" t="n"/>
      <c r="C585" s="21">
        <f>IF($B585="","",IFERROR(INDEX('Viviendas'!$A$2:$A$61,MATCH($B585,'Viviendas'!$B$2:$B$61,0)),""))</f>
        <v/>
      </c>
      <c r="D585" s="21">
        <f>IF($B585="","",IFERROR(INDEX('Viviendas'!$C$2:$C$61,MATCH($B585,'Viviendas'!$B$2:$B$61,0)),""))</f>
        <v/>
      </c>
      <c r="E585" s="22">
        <f>IF($B585="","",IFERROR(INDEX('Viviendas'!$D$2:$D$61,MATCH($B585,'Viviendas'!$B$2:$B$61,0)),0))</f>
        <v/>
      </c>
      <c r="F585" s="23" t="n"/>
      <c r="G585" s="24" t="n"/>
      <c r="H585" s="25" t="n"/>
      <c r="I585" s="22">
        <f>IF($B585="","",N($E585)-N($F585))</f>
        <v/>
      </c>
      <c r="J585" s="20" t="n"/>
    </row>
    <row r="586" ht="20" customHeight="1">
      <c r="A586" s="19" t="n"/>
      <c r="B586" s="20" t="n"/>
      <c r="C586" s="21">
        <f>IF($B586="","",IFERROR(INDEX('Viviendas'!$A$2:$A$61,MATCH($B586,'Viviendas'!$B$2:$B$61,0)),""))</f>
        <v/>
      </c>
      <c r="D586" s="21">
        <f>IF($B586="","",IFERROR(INDEX('Viviendas'!$C$2:$C$61,MATCH($B586,'Viviendas'!$B$2:$B$61,0)),""))</f>
        <v/>
      </c>
      <c r="E586" s="22">
        <f>IF($B586="","",IFERROR(INDEX('Viviendas'!$D$2:$D$61,MATCH($B586,'Viviendas'!$B$2:$B$61,0)),0))</f>
        <v/>
      </c>
      <c r="F586" s="23" t="n"/>
      <c r="G586" s="24" t="n"/>
      <c r="H586" s="25" t="n"/>
      <c r="I586" s="22">
        <f>IF($B586="","",N($E586)-N($F586))</f>
        <v/>
      </c>
      <c r="J586" s="20" t="n"/>
    </row>
    <row r="587" ht="20" customHeight="1">
      <c r="A587" s="19" t="n"/>
      <c r="B587" s="20" t="n"/>
      <c r="C587" s="21">
        <f>IF($B587="","",IFERROR(INDEX('Viviendas'!$A$2:$A$61,MATCH($B587,'Viviendas'!$B$2:$B$61,0)),""))</f>
        <v/>
      </c>
      <c r="D587" s="21">
        <f>IF($B587="","",IFERROR(INDEX('Viviendas'!$C$2:$C$61,MATCH($B587,'Viviendas'!$B$2:$B$61,0)),""))</f>
        <v/>
      </c>
      <c r="E587" s="22">
        <f>IF($B587="","",IFERROR(INDEX('Viviendas'!$D$2:$D$61,MATCH($B587,'Viviendas'!$B$2:$B$61,0)),0))</f>
        <v/>
      </c>
      <c r="F587" s="23" t="n"/>
      <c r="G587" s="24" t="n"/>
      <c r="H587" s="25" t="n"/>
      <c r="I587" s="22">
        <f>IF($B587="","",N($E587)-N($F587))</f>
        <v/>
      </c>
      <c r="J587" s="20" t="n"/>
    </row>
    <row r="588" ht="20" customHeight="1">
      <c r="A588" s="19" t="n"/>
      <c r="B588" s="20" t="n"/>
      <c r="C588" s="21">
        <f>IF($B588="","",IFERROR(INDEX('Viviendas'!$A$2:$A$61,MATCH($B588,'Viviendas'!$B$2:$B$61,0)),""))</f>
        <v/>
      </c>
      <c r="D588" s="21">
        <f>IF($B588="","",IFERROR(INDEX('Viviendas'!$C$2:$C$61,MATCH($B588,'Viviendas'!$B$2:$B$61,0)),""))</f>
        <v/>
      </c>
      <c r="E588" s="22">
        <f>IF($B588="","",IFERROR(INDEX('Viviendas'!$D$2:$D$61,MATCH($B588,'Viviendas'!$B$2:$B$61,0)),0))</f>
        <v/>
      </c>
      <c r="F588" s="23" t="n"/>
      <c r="G588" s="24" t="n"/>
      <c r="H588" s="25" t="n"/>
      <c r="I588" s="22">
        <f>IF($B588="","",N($E588)-N($F588))</f>
        <v/>
      </c>
      <c r="J588" s="20" t="n"/>
    </row>
    <row r="589" ht="20" customHeight="1">
      <c r="A589" s="19" t="n"/>
      <c r="B589" s="20" t="n"/>
      <c r="C589" s="21">
        <f>IF($B589="","",IFERROR(INDEX('Viviendas'!$A$2:$A$61,MATCH($B589,'Viviendas'!$B$2:$B$61,0)),""))</f>
        <v/>
      </c>
      <c r="D589" s="21">
        <f>IF($B589="","",IFERROR(INDEX('Viviendas'!$C$2:$C$61,MATCH($B589,'Viviendas'!$B$2:$B$61,0)),""))</f>
        <v/>
      </c>
      <c r="E589" s="22">
        <f>IF($B589="","",IFERROR(INDEX('Viviendas'!$D$2:$D$61,MATCH($B589,'Viviendas'!$B$2:$B$61,0)),0))</f>
        <v/>
      </c>
      <c r="F589" s="23" t="n"/>
      <c r="G589" s="24" t="n"/>
      <c r="H589" s="25" t="n"/>
      <c r="I589" s="22">
        <f>IF($B589="","",N($E589)-N($F589))</f>
        <v/>
      </c>
      <c r="J589" s="20" t="n"/>
    </row>
    <row r="590" ht="20" customHeight="1">
      <c r="A590" s="19" t="n"/>
      <c r="B590" s="20" t="n"/>
      <c r="C590" s="21">
        <f>IF($B590="","",IFERROR(INDEX('Viviendas'!$A$2:$A$61,MATCH($B590,'Viviendas'!$B$2:$B$61,0)),""))</f>
        <v/>
      </c>
      <c r="D590" s="21">
        <f>IF($B590="","",IFERROR(INDEX('Viviendas'!$C$2:$C$61,MATCH($B590,'Viviendas'!$B$2:$B$61,0)),""))</f>
        <v/>
      </c>
      <c r="E590" s="22">
        <f>IF($B590="","",IFERROR(INDEX('Viviendas'!$D$2:$D$61,MATCH($B590,'Viviendas'!$B$2:$B$61,0)),0))</f>
        <v/>
      </c>
      <c r="F590" s="23" t="n"/>
      <c r="G590" s="24" t="n"/>
      <c r="H590" s="25" t="n"/>
      <c r="I590" s="22">
        <f>IF($B590="","",N($E590)-N($F590))</f>
        <v/>
      </c>
      <c r="J590" s="20" t="n"/>
    </row>
    <row r="591" ht="20" customHeight="1">
      <c r="A591" s="19" t="n"/>
      <c r="B591" s="20" t="n"/>
      <c r="C591" s="21">
        <f>IF($B591="","",IFERROR(INDEX('Viviendas'!$A$2:$A$61,MATCH($B591,'Viviendas'!$B$2:$B$61,0)),""))</f>
        <v/>
      </c>
      <c r="D591" s="21">
        <f>IF($B591="","",IFERROR(INDEX('Viviendas'!$C$2:$C$61,MATCH($B591,'Viviendas'!$B$2:$B$61,0)),""))</f>
        <v/>
      </c>
      <c r="E591" s="22">
        <f>IF($B591="","",IFERROR(INDEX('Viviendas'!$D$2:$D$61,MATCH($B591,'Viviendas'!$B$2:$B$61,0)),0))</f>
        <v/>
      </c>
      <c r="F591" s="23" t="n"/>
      <c r="G591" s="24" t="n"/>
      <c r="H591" s="25" t="n"/>
      <c r="I591" s="22">
        <f>IF($B591="","",N($E591)-N($F591))</f>
        <v/>
      </c>
      <c r="J591" s="20" t="n"/>
    </row>
    <row r="592" ht="20" customHeight="1">
      <c r="A592" s="19" t="n"/>
      <c r="B592" s="20" t="n"/>
      <c r="C592" s="21">
        <f>IF($B592="","",IFERROR(INDEX('Viviendas'!$A$2:$A$61,MATCH($B592,'Viviendas'!$B$2:$B$61,0)),""))</f>
        <v/>
      </c>
      <c r="D592" s="21">
        <f>IF($B592="","",IFERROR(INDEX('Viviendas'!$C$2:$C$61,MATCH($B592,'Viviendas'!$B$2:$B$61,0)),""))</f>
        <v/>
      </c>
      <c r="E592" s="22">
        <f>IF($B592="","",IFERROR(INDEX('Viviendas'!$D$2:$D$61,MATCH($B592,'Viviendas'!$B$2:$B$61,0)),0))</f>
        <v/>
      </c>
      <c r="F592" s="23" t="n"/>
      <c r="G592" s="24" t="n"/>
      <c r="H592" s="25" t="n"/>
      <c r="I592" s="22">
        <f>IF($B592="","",N($E592)-N($F592))</f>
        <v/>
      </c>
      <c r="J592" s="20" t="n"/>
    </row>
    <row r="593" ht="20" customHeight="1">
      <c r="A593" s="19" t="n"/>
      <c r="B593" s="20" t="n"/>
      <c r="C593" s="21">
        <f>IF($B593="","",IFERROR(INDEX('Viviendas'!$A$2:$A$61,MATCH($B593,'Viviendas'!$B$2:$B$61,0)),""))</f>
        <v/>
      </c>
      <c r="D593" s="21">
        <f>IF($B593="","",IFERROR(INDEX('Viviendas'!$C$2:$C$61,MATCH($B593,'Viviendas'!$B$2:$B$61,0)),""))</f>
        <v/>
      </c>
      <c r="E593" s="22">
        <f>IF($B593="","",IFERROR(INDEX('Viviendas'!$D$2:$D$61,MATCH($B593,'Viviendas'!$B$2:$B$61,0)),0))</f>
        <v/>
      </c>
      <c r="F593" s="23" t="n"/>
      <c r="G593" s="24" t="n"/>
      <c r="H593" s="25" t="n"/>
      <c r="I593" s="22">
        <f>IF($B593="","",N($E593)-N($F593))</f>
        <v/>
      </c>
      <c r="J593" s="20" t="n"/>
    </row>
    <row r="594" ht="20" customHeight="1">
      <c r="A594" s="19" t="n"/>
      <c r="B594" s="20" t="n"/>
      <c r="C594" s="21">
        <f>IF($B594="","",IFERROR(INDEX('Viviendas'!$A$2:$A$61,MATCH($B594,'Viviendas'!$B$2:$B$61,0)),""))</f>
        <v/>
      </c>
      <c r="D594" s="21">
        <f>IF($B594="","",IFERROR(INDEX('Viviendas'!$C$2:$C$61,MATCH($B594,'Viviendas'!$B$2:$B$61,0)),""))</f>
        <v/>
      </c>
      <c r="E594" s="22">
        <f>IF($B594="","",IFERROR(INDEX('Viviendas'!$D$2:$D$61,MATCH($B594,'Viviendas'!$B$2:$B$61,0)),0))</f>
        <v/>
      </c>
      <c r="F594" s="23" t="n"/>
      <c r="G594" s="24" t="n"/>
      <c r="H594" s="25" t="n"/>
      <c r="I594" s="22">
        <f>IF($B594="","",N($E594)-N($F594))</f>
        <v/>
      </c>
      <c r="J594" s="20" t="n"/>
    </row>
    <row r="595" ht="20" customHeight="1">
      <c r="A595" s="19" t="n"/>
      <c r="B595" s="20" t="n"/>
      <c r="C595" s="21">
        <f>IF($B595="","",IFERROR(INDEX('Viviendas'!$A$2:$A$61,MATCH($B595,'Viviendas'!$B$2:$B$61,0)),""))</f>
        <v/>
      </c>
      <c r="D595" s="21">
        <f>IF($B595="","",IFERROR(INDEX('Viviendas'!$C$2:$C$61,MATCH($B595,'Viviendas'!$B$2:$B$61,0)),""))</f>
        <v/>
      </c>
      <c r="E595" s="22">
        <f>IF($B595="","",IFERROR(INDEX('Viviendas'!$D$2:$D$61,MATCH($B595,'Viviendas'!$B$2:$B$61,0)),0))</f>
        <v/>
      </c>
      <c r="F595" s="23" t="n"/>
      <c r="G595" s="24" t="n"/>
      <c r="H595" s="25" t="n"/>
      <c r="I595" s="22">
        <f>IF($B595="","",N($E595)-N($F595))</f>
        <v/>
      </c>
      <c r="J595" s="20" t="n"/>
    </row>
    <row r="596" ht="20" customHeight="1">
      <c r="A596" s="19" t="n"/>
      <c r="B596" s="20" t="n"/>
      <c r="C596" s="21">
        <f>IF($B596="","",IFERROR(INDEX('Viviendas'!$A$2:$A$61,MATCH($B596,'Viviendas'!$B$2:$B$61,0)),""))</f>
        <v/>
      </c>
      <c r="D596" s="21">
        <f>IF($B596="","",IFERROR(INDEX('Viviendas'!$C$2:$C$61,MATCH($B596,'Viviendas'!$B$2:$B$61,0)),""))</f>
        <v/>
      </c>
      <c r="E596" s="22">
        <f>IF($B596="","",IFERROR(INDEX('Viviendas'!$D$2:$D$61,MATCH($B596,'Viviendas'!$B$2:$B$61,0)),0))</f>
        <v/>
      </c>
      <c r="F596" s="23" t="n"/>
      <c r="G596" s="24" t="n"/>
      <c r="H596" s="25" t="n"/>
      <c r="I596" s="22">
        <f>IF($B596="","",N($E596)-N($F596))</f>
        <v/>
      </c>
      <c r="J596" s="20" t="n"/>
    </row>
    <row r="597" ht="20" customHeight="1">
      <c r="A597" s="19" t="n"/>
      <c r="B597" s="20" t="n"/>
      <c r="C597" s="21">
        <f>IF($B597="","",IFERROR(INDEX('Viviendas'!$A$2:$A$61,MATCH($B597,'Viviendas'!$B$2:$B$61,0)),""))</f>
        <v/>
      </c>
      <c r="D597" s="21">
        <f>IF($B597="","",IFERROR(INDEX('Viviendas'!$C$2:$C$61,MATCH($B597,'Viviendas'!$B$2:$B$61,0)),""))</f>
        <v/>
      </c>
      <c r="E597" s="22">
        <f>IF($B597="","",IFERROR(INDEX('Viviendas'!$D$2:$D$61,MATCH($B597,'Viviendas'!$B$2:$B$61,0)),0))</f>
        <v/>
      </c>
      <c r="F597" s="23" t="n"/>
      <c r="G597" s="24" t="n"/>
      <c r="H597" s="25" t="n"/>
      <c r="I597" s="22">
        <f>IF($B597="","",N($E597)-N($F597))</f>
        <v/>
      </c>
      <c r="J597" s="20" t="n"/>
    </row>
    <row r="598" ht="20" customHeight="1">
      <c r="A598" s="19" t="n"/>
      <c r="B598" s="20" t="n"/>
      <c r="C598" s="21">
        <f>IF($B598="","",IFERROR(INDEX('Viviendas'!$A$2:$A$61,MATCH($B598,'Viviendas'!$B$2:$B$61,0)),""))</f>
        <v/>
      </c>
      <c r="D598" s="21">
        <f>IF($B598="","",IFERROR(INDEX('Viviendas'!$C$2:$C$61,MATCH($B598,'Viviendas'!$B$2:$B$61,0)),""))</f>
        <v/>
      </c>
      <c r="E598" s="22">
        <f>IF($B598="","",IFERROR(INDEX('Viviendas'!$D$2:$D$61,MATCH($B598,'Viviendas'!$B$2:$B$61,0)),0))</f>
        <v/>
      </c>
      <c r="F598" s="23" t="n"/>
      <c r="G598" s="24" t="n"/>
      <c r="H598" s="25" t="n"/>
      <c r="I598" s="22">
        <f>IF($B598="","",N($E598)-N($F598))</f>
        <v/>
      </c>
      <c r="J598" s="20" t="n"/>
    </row>
    <row r="599" ht="20" customHeight="1">
      <c r="A599" s="19" t="n"/>
      <c r="B599" s="20" t="n"/>
      <c r="C599" s="21">
        <f>IF($B599="","",IFERROR(INDEX('Viviendas'!$A$2:$A$61,MATCH($B599,'Viviendas'!$B$2:$B$61,0)),""))</f>
        <v/>
      </c>
      <c r="D599" s="21">
        <f>IF($B599="","",IFERROR(INDEX('Viviendas'!$C$2:$C$61,MATCH($B599,'Viviendas'!$B$2:$B$61,0)),""))</f>
        <v/>
      </c>
      <c r="E599" s="22">
        <f>IF($B599="","",IFERROR(INDEX('Viviendas'!$D$2:$D$61,MATCH($B599,'Viviendas'!$B$2:$B$61,0)),0))</f>
        <v/>
      </c>
      <c r="F599" s="23" t="n"/>
      <c r="G599" s="24" t="n"/>
      <c r="H599" s="25" t="n"/>
      <c r="I599" s="22">
        <f>IF($B599="","",N($E599)-N($F599))</f>
        <v/>
      </c>
      <c r="J599" s="20" t="n"/>
    </row>
    <row r="600" ht="20" customHeight="1">
      <c r="A600" s="19" t="n"/>
      <c r="B600" s="20" t="n"/>
      <c r="C600" s="21">
        <f>IF($B600="","",IFERROR(INDEX('Viviendas'!$A$2:$A$61,MATCH($B600,'Viviendas'!$B$2:$B$61,0)),""))</f>
        <v/>
      </c>
      <c r="D600" s="21">
        <f>IF($B600="","",IFERROR(INDEX('Viviendas'!$C$2:$C$61,MATCH($B600,'Viviendas'!$B$2:$B$61,0)),""))</f>
        <v/>
      </c>
      <c r="E600" s="22">
        <f>IF($B600="","",IFERROR(INDEX('Viviendas'!$D$2:$D$61,MATCH($B600,'Viviendas'!$B$2:$B$61,0)),0))</f>
        <v/>
      </c>
      <c r="F600" s="23" t="n"/>
      <c r="G600" s="24" t="n"/>
      <c r="H600" s="25" t="n"/>
      <c r="I600" s="22">
        <f>IF($B600="","",N($E600)-N($F600))</f>
        <v/>
      </c>
      <c r="J600" s="20" t="n"/>
    </row>
    <row r="601" ht="20" customHeight="1">
      <c r="A601" s="19" t="n"/>
      <c r="B601" s="20" t="n"/>
      <c r="C601" s="21">
        <f>IF($B601="","",IFERROR(INDEX('Viviendas'!$A$2:$A$61,MATCH($B601,'Viviendas'!$B$2:$B$61,0)),""))</f>
        <v/>
      </c>
      <c r="D601" s="21">
        <f>IF($B601="","",IFERROR(INDEX('Viviendas'!$C$2:$C$61,MATCH($B601,'Viviendas'!$B$2:$B$61,0)),""))</f>
        <v/>
      </c>
      <c r="E601" s="22">
        <f>IF($B601="","",IFERROR(INDEX('Viviendas'!$D$2:$D$61,MATCH($B601,'Viviendas'!$B$2:$B$61,0)),0))</f>
        <v/>
      </c>
      <c r="F601" s="23" t="n"/>
      <c r="G601" s="24" t="n"/>
      <c r="H601" s="25" t="n"/>
      <c r="I601" s="22">
        <f>IF($B601="","",N($E601)-N($F601))</f>
        <v/>
      </c>
      <c r="J601" s="20" t="n"/>
    </row>
  </sheetData>
  <autoFilter ref="A1:J601"/>
  <conditionalFormatting sqref="H2:H601">
    <cfRule type="cellIs" priority="1" operator="equal" dxfId="0">
      <formula>"Pagado"</formula>
    </cfRule>
    <cfRule type="cellIs" priority="2" operator="equal" dxfId="1">
      <formula>"Pendiente"</formula>
    </cfRule>
    <cfRule type="cellIs" priority="3" operator="equal" dxfId="2">
      <formula>"Impagado"</formula>
    </cfRule>
  </conditionalFormatting>
  <conditionalFormatting sqref="I2:I601">
    <cfRule type="cellIs" priority="4" operator="greaterThan" dxfId="3">
      <formula>0</formula>
    </cfRule>
  </conditionalFormatting>
  <dataValidations count="2">
    <dataValidation sqref="B2:B601" showDropDown="0" showInputMessage="0" showErrorMessage="0" allowBlank="1" type="list">
      <formula1>'Viviendas'!$B$2:$B$61</formula1>
    </dataValidation>
    <dataValidation sqref="H2:H601" showDropDown="0" showInputMessage="0" showErrorMessage="0" allowBlank="1" type="list">
      <formula1>'Listas'!$A$2:$A$4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152D4"/>
    <outlinePr summaryBelow="1" summaryRight="1"/>
    <pageSetUpPr fitToPage="1"/>
  </sheetPr>
  <dimension ref="A1:G6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15" customWidth="1" min="4" max="4"/>
    <col width="12" customWidth="1" min="5" max="5"/>
    <col width="17" customWidth="1" min="6" max="6"/>
    <col width="34" customWidth="1" min="7" max="7"/>
  </cols>
  <sheetData>
    <row r="1" ht="34" customHeight="1">
      <c r="A1" s="18" t="inlineStr">
        <is>
          <t>Propiedad</t>
        </is>
      </c>
      <c r="B1" s="18" t="inlineStr">
        <is>
          <t>Vivienda</t>
        </is>
      </c>
      <c r="C1" s="18" t="inlineStr">
        <is>
          <t>Inquilino</t>
        </is>
      </c>
      <c r="D1" s="18" t="inlineStr">
        <is>
          <t>Renta mensual</t>
        </is>
      </c>
      <c r="E1" s="18" t="inlineStr">
        <is>
          <t>Día de pago</t>
        </is>
      </c>
      <c r="F1" s="18" t="inlineStr">
        <is>
          <t>Inicio del contrato</t>
        </is>
      </c>
      <c r="G1" s="18" t="inlineStr">
        <is>
          <t>Notas</t>
        </is>
      </c>
    </row>
    <row r="2" ht="20" customHeight="1">
      <c r="A2" s="20" t="inlineStr">
        <is>
          <t>Calle Mayor 12</t>
        </is>
      </c>
      <c r="B2" s="20" t="inlineStr">
        <is>
          <t>Mayor 1</t>
        </is>
      </c>
      <c r="C2" s="20" t="inlineStr">
        <is>
          <t>Laura G.</t>
        </is>
      </c>
      <c r="D2" s="23" t="n">
        <v>1200</v>
      </c>
      <c r="E2" s="27" t="n">
        <v>7</v>
      </c>
      <c r="F2" s="24" t="n">
        <v>45901</v>
      </c>
      <c r="G2" s="26" t="inlineStr">
        <is>
          <t>EJEMPLO — bórralo</t>
        </is>
      </c>
    </row>
    <row r="3" ht="20" customHeight="1">
      <c r="A3" s="20" t="inlineStr">
        <is>
          <t>Calle Mayor 12</t>
        </is>
      </c>
      <c r="B3" s="20" t="inlineStr">
        <is>
          <t>Mayor 2</t>
        </is>
      </c>
      <c r="C3" s="20" t="inlineStr">
        <is>
          <t>Pablo R.</t>
        </is>
      </c>
      <c r="D3" s="23" t="n">
        <v>950</v>
      </c>
      <c r="E3" s="27" t="n">
        <v>7</v>
      </c>
      <c r="F3" s="24" t="n">
        <v>46023</v>
      </c>
      <c r="G3" s="26" t="inlineStr">
        <is>
          <t>EJEMPLO — bórralo</t>
        </is>
      </c>
    </row>
    <row r="4" ht="20" customHeight="1">
      <c r="A4" s="20" t="n"/>
      <c r="B4" s="20" t="n"/>
      <c r="C4" s="20" t="n"/>
      <c r="D4" s="23" t="n"/>
      <c r="E4" s="27" t="n"/>
      <c r="F4" s="24" t="n"/>
      <c r="G4" s="20" t="n"/>
    </row>
    <row r="5" ht="20" customHeight="1">
      <c r="A5" s="20" t="n"/>
      <c r="B5" s="20" t="n"/>
      <c r="C5" s="20" t="n"/>
      <c r="D5" s="23" t="n"/>
      <c r="E5" s="27" t="n"/>
      <c r="F5" s="24" t="n"/>
      <c r="G5" s="20" t="n"/>
    </row>
    <row r="6" ht="20" customHeight="1">
      <c r="A6" s="20" t="n"/>
      <c r="B6" s="20" t="n"/>
      <c r="C6" s="20" t="n"/>
      <c r="D6" s="23" t="n"/>
      <c r="E6" s="27" t="n"/>
      <c r="F6" s="24" t="n"/>
      <c r="G6" s="20" t="n"/>
    </row>
    <row r="7" ht="20" customHeight="1">
      <c r="A7" s="20" t="n"/>
      <c r="B7" s="20" t="n"/>
      <c r="C7" s="20" t="n"/>
      <c r="D7" s="23" t="n"/>
      <c r="E7" s="27" t="n"/>
      <c r="F7" s="24" t="n"/>
      <c r="G7" s="20" t="n"/>
    </row>
    <row r="8" ht="20" customHeight="1">
      <c r="A8" s="20" t="n"/>
      <c r="B8" s="20" t="n"/>
      <c r="C8" s="20" t="n"/>
      <c r="D8" s="23" t="n"/>
      <c r="E8" s="27" t="n"/>
      <c r="F8" s="24" t="n"/>
      <c r="G8" s="20" t="n"/>
    </row>
    <row r="9" ht="20" customHeight="1">
      <c r="A9" s="20" t="n"/>
      <c r="B9" s="20" t="n"/>
      <c r="C9" s="20" t="n"/>
      <c r="D9" s="23" t="n"/>
      <c r="E9" s="27" t="n"/>
      <c r="F9" s="24" t="n"/>
      <c r="G9" s="20" t="n"/>
    </row>
    <row r="10" ht="20" customHeight="1">
      <c r="A10" s="20" t="n"/>
      <c r="B10" s="20" t="n"/>
      <c r="C10" s="20" t="n"/>
      <c r="D10" s="23" t="n"/>
      <c r="E10" s="27" t="n"/>
      <c r="F10" s="24" t="n"/>
      <c r="G10" s="20" t="n"/>
    </row>
    <row r="11" ht="20" customHeight="1">
      <c r="A11" s="20" t="n"/>
      <c r="B11" s="20" t="n"/>
      <c r="C11" s="20" t="n"/>
      <c r="D11" s="23" t="n"/>
      <c r="E11" s="27" t="n"/>
      <c r="F11" s="24" t="n"/>
      <c r="G11" s="20" t="n"/>
    </row>
    <row r="12" ht="20" customHeight="1">
      <c r="A12" s="20" t="n"/>
      <c r="B12" s="20" t="n"/>
      <c r="C12" s="20" t="n"/>
      <c r="D12" s="23" t="n"/>
      <c r="E12" s="27" t="n"/>
      <c r="F12" s="24" t="n"/>
      <c r="G12" s="20" t="n"/>
    </row>
    <row r="13" ht="20" customHeight="1">
      <c r="A13" s="20" t="n"/>
      <c r="B13" s="20" t="n"/>
      <c r="C13" s="20" t="n"/>
      <c r="D13" s="23" t="n"/>
      <c r="E13" s="27" t="n"/>
      <c r="F13" s="24" t="n"/>
      <c r="G13" s="20" t="n"/>
    </row>
    <row r="14" ht="20" customHeight="1">
      <c r="A14" s="20" t="n"/>
      <c r="B14" s="20" t="n"/>
      <c r="C14" s="20" t="n"/>
      <c r="D14" s="23" t="n"/>
      <c r="E14" s="27" t="n"/>
      <c r="F14" s="24" t="n"/>
      <c r="G14" s="20" t="n"/>
    </row>
    <row r="15" ht="20" customHeight="1">
      <c r="A15" s="20" t="n"/>
      <c r="B15" s="20" t="n"/>
      <c r="C15" s="20" t="n"/>
      <c r="D15" s="23" t="n"/>
      <c r="E15" s="27" t="n"/>
      <c r="F15" s="24" t="n"/>
      <c r="G15" s="20" t="n"/>
    </row>
    <row r="16" ht="20" customHeight="1">
      <c r="A16" s="20" t="n"/>
      <c r="B16" s="20" t="n"/>
      <c r="C16" s="20" t="n"/>
      <c r="D16" s="23" t="n"/>
      <c r="E16" s="27" t="n"/>
      <c r="F16" s="24" t="n"/>
      <c r="G16" s="20" t="n"/>
    </row>
    <row r="17" ht="20" customHeight="1">
      <c r="A17" s="20" t="n"/>
      <c r="B17" s="20" t="n"/>
      <c r="C17" s="20" t="n"/>
      <c r="D17" s="23" t="n"/>
      <c r="E17" s="27" t="n"/>
      <c r="F17" s="24" t="n"/>
      <c r="G17" s="20" t="n"/>
    </row>
    <row r="18" ht="20" customHeight="1">
      <c r="A18" s="20" t="n"/>
      <c r="B18" s="20" t="n"/>
      <c r="C18" s="20" t="n"/>
      <c r="D18" s="23" t="n"/>
      <c r="E18" s="27" t="n"/>
      <c r="F18" s="24" t="n"/>
      <c r="G18" s="20" t="n"/>
    </row>
    <row r="19" ht="20" customHeight="1">
      <c r="A19" s="20" t="n"/>
      <c r="B19" s="20" t="n"/>
      <c r="C19" s="20" t="n"/>
      <c r="D19" s="23" t="n"/>
      <c r="E19" s="27" t="n"/>
      <c r="F19" s="24" t="n"/>
      <c r="G19" s="20" t="n"/>
    </row>
    <row r="20" ht="20" customHeight="1">
      <c r="A20" s="20" t="n"/>
      <c r="B20" s="20" t="n"/>
      <c r="C20" s="20" t="n"/>
      <c r="D20" s="23" t="n"/>
      <c r="E20" s="27" t="n"/>
      <c r="F20" s="24" t="n"/>
      <c r="G20" s="20" t="n"/>
    </row>
    <row r="21" ht="20" customHeight="1">
      <c r="A21" s="20" t="n"/>
      <c r="B21" s="20" t="n"/>
      <c r="C21" s="20" t="n"/>
      <c r="D21" s="23" t="n"/>
      <c r="E21" s="27" t="n"/>
      <c r="F21" s="24" t="n"/>
      <c r="G21" s="20" t="n"/>
    </row>
    <row r="22" ht="20" customHeight="1">
      <c r="A22" s="20" t="n"/>
      <c r="B22" s="20" t="n"/>
      <c r="C22" s="20" t="n"/>
      <c r="D22" s="23" t="n"/>
      <c r="E22" s="27" t="n"/>
      <c r="F22" s="24" t="n"/>
      <c r="G22" s="20" t="n"/>
    </row>
    <row r="23" ht="20" customHeight="1">
      <c r="A23" s="20" t="n"/>
      <c r="B23" s="20" t="n"/>
      <c r="C23" s="20" t="n"/>
      <c r="D23" s="23" t="n"/>
      <c r="E23" s="27" t="n"/>
      <c r="F23" s="24" t="n"/>
      <c r="G23" s="20" t="n"/>
    </row>
    <row r="24" ht="20" customHeight="1">
      <c r="A24" s="20" t="n"/>
      <c r="B24" s="20" t="n"/>
      <c r="C24" s="20" t="n"/>
      <c r="D24" s="23" t="n"/>
      <c r="E24" s="27" t="n"/>
      <c r="F24" s="24" t="n"/>
      <c r="G24" s="20" t="n"/>
    </row>
    <row r="25" ht="20" customHeight="1">
      <c r="A25" s="20" t="n"/>
      <c r="B25" s="20" t="n"/>
      <c r="C25" s="20" t="n"/>
      <c r="D25" s="23" t="n"/>
      <c r="E25" s="27" t="n"/>
      <c r="F25" s="24" t="n"/>
      <c r="G25" s="20" t="n"/>
    </row>
    <row r="26" ht="20" customHeight="1">
      <c r="A26" s="20" t="n"/>
      <c r="B26" s="20" t="n"/>
      <c r="C26" s="20" t="n"/>
      <c r="D26" s="23" t="n"/>
      <c r="E26" s="27" t="n"/>
      <c r="F26" s="24" t="n"/>
      <c r="G26" s="20" t="n"/>
    </row>
    <row r="27" ht="20" customHeight="1">
      <c r="A27" s="20" t="n"/>
      <c r="B27" s="20" t="n"/>
      <c r="C27" s="20" t="n"/>
      <c r="D27" s="23" t="n"/>
      <c r="E27" s="27" t="n"/>
      <c r="F27" s="24" t="n"/>
      <c r="G27" s="20" t="n"/>
    </row>
    <row r="28" ht="20" customHeight="1">
      <c r="A28" s="20" t="n"/>
      <c r="B28" s="20" t="n"/>
      <c r="C28" s="20" t="n"/>
      <c r="D28" s="23" t="n"/>
      <c r="E28" s="27" t="n"/>
      <c r="F28" s="24" t="n"/>
      <c r="G28" s="20" t="n"/>
    </row>
    <row r="29" ht="20" customHeight="1">
      <c r="A29" s="20" t="n"/>
      <c r="B29" s="20" t="n"/>
      <c r="C29" s="20" t="n"/>
      <c r="D29" s="23" t="n"/>
      <c r="E29" s="27" t="n"/>
      <c r="F29" s="24" t="n"/>
      <c r="G29" s="20" t="n"/>
    </row>
    <row r="30" ht="20" customHeight="1">
      <c r="A30" s="20" t="n"/>
      <c r="B30" s="20" t="n"/>
      <c r="C30" s="20" t="n"/>
      <c r="D30" s="23" t="n"/>
      <c r="E30" s="27" t="n"/>
      <c r="F30" s="24" t="n"/>
      <c r="G30" s="20" t="n"/>
    </row>
    <row r="31" ht="20" customHeight="1">
      <c r="A31" s="20" t="n"/>
      <c r="B31" s="20" t="n"/>
      <c r="C31" s="20" t="n"/>
      <c r="D31" s="23" t="n"/>
      <c r="E31" s="27" t="n"/>
      <c r="F31" s="24" t="n"/>
      <c r="G31" s="20" t="n"/>
    </row>
    <row r="32" ht="20" customHeight="1">
      <c r="A32" s="20" t="n"/>
      <c r="B32" s="20" t="n"/>
      <c r="C32" s="20" t="n"/>
      <c r="D32" s="23" t="n"/>
      <c r="E32" s="27" t="n"/>
      <c r="F32" s="24" t="n"/>
      <c r="G32" s="20" t="n"/>
    </row>
    <row r="33" ht="20" customHeight="1">
      <c r="A33" s="20" t="n"/>
      <c r="B33" s="20" t="n"/>
      <c r="C33" s="20" t="n"/>
      <c r="D33" s="23" t="n"/>
      <c r="E33" s="27" t="n"/>
      <c r="F33" s="24" t="n"/>
      <c r="G33" s="20" t="n"/>
    </row>
    <row r="34" ht="20" customHeight="1">
      <c r="A34" s="20" t="n"/>
      <c r="B34" s="20" t="n"/>
      <c r="C34" s="20" t="n"/>
      <c r="D34" s="23" t="n"/>
      <c r="E34" s="27" t="n"/>
      <c r="F34" s="24" t="n"/>
      <c r="G34" s="20" t="n"/>
    </row>
    <row r="35" ht="20" customHeight="1">
      <c r="A35" s="20" t="n"/>
      <c r="B35" s="20" t="n"/>
      <c r="C35" s="20" t="n"/>
      <c r="D35" s="23" t="n"/>
      <c r="E35" s="27" t="n"/>
      <c r="F35" s="24" t="n"/>
      <c r="G35" s="20" t="n"/>
    </row>
    <row r="36" ht="20" customHeight="1">
      <c r="A36" s="20" t="n"/>
      <c r="B36" s="20" t="n"/>
      <c r="C36" s="20" t="n"/>
      <c r="D36" s="23" t="n"/>
      <c r="E36" s="27" t="n"/>
      <c r="F36" s="24" t="n"/>
      <c r="G36" s="20" t="n"/>
    </row>
    <row r="37" ht="20" customHeight="1">
      <c r="A37" s="20" t="n"/>
      <c r="B37" s="20" t="n"/>
      <c r="C37" s="20" t="n"/>
      <c r="D37" s="23" t="n"/>
      <c r="E37" s="27" t="n"/>
      <c r="F37" s="24" t="n"/>
      <c r="G37" s="20" t="n"/>
    </row>
    <row r="38" ht="20" customHeight="1">
      <c r="A38" s="20" t="n"/>
      <c r="B38" s="20" t="n"/>
      <c r="C38" s="20" t="n"/>
      <c r="D38" s="23" t="n"/>
      <c r="E38" s="27" t="n"/>
      <c r="F38" s="24" t="n"/>
      <c r="G38" s="20" t="n"/>
    </row>
    <row r="39" ht="20" customHeight="1">
      <c r="A39" s="20" t="n"/>
      <c r="B39" s="20" t="n"/>
      <c r="C39" s="20" t="n"/>
      <c r="D39" s="23" t="n"/>
      <c r="E39" s="27" t="n"/>
      <c r="F39" s="24" t="n"/>
      <c r="G39" s="20" t="n"/>
    </row>
    <row r="40" ht="20" customHeight="1">
      <c r="A40" s="20" t="n"/>
      <c r="B40" s="20" t="n"/>
      <c r="C40" s="20" t="n"/>
      <c r="D40" s="23" t="n"/>
      <c r="E40" s="27" t="n"/>
      <c r="F40" s="24" t="n"/>
      <c r="G40" s="20" t="n"/>
    </row>
    <row r="41" ht="20" customHeight="1">
      <c r="A41" s="20" t="n"/>
      <c r="B41" s="20" t="n"/>
      <c r="C41" s="20" t="n"/>
      <c r="D41" s="23" t="n"/>
      <c r="E41" s="27" t="n"/>
      <c r="F41" s="24" t="n"/>
      <c r="G41" s="20" t="n"/>
    </row>
    <row r="42" ht="20" customHeight="1">
      <c r="A42" s="20" t="n"/>
      <c r="B42" s="20" t="n"/>
      <c r="C42" s="20" t="n"/>
      <c r="D42" s="23" t="n"/>
      <c r="E42" s="27" t="n"/>
      <c r="F42" s="24" t="n"/>
      <c r="G42" s="20" t="n"/>
    </row>
    <row r="43" ht="20" customHeight="1">
      <c r="A43" s="20" t="n"/>
      <c r="B43" s="20" t="n"/>
      <c r="C43" s="20" t="n"/>
      <c r="D43" s="23" t="n"/>
      <c r="E43" s="27" t="n"/>
      <c r="F43" s="24" t="n"/>
      <c r="G43" s="20" t="n"/>
    </row>
    <row r="44" ht="20" customHeight="1">
      <c r="A44" s="20" t="n"/>
      <c r="B44" s="20" t="n"/>
      <c r="C44" s="20" t="n"/>
      <c r="D44" s="23" t="n"/>
      <c r="E44" s="27" t="n"/>
      <c r="F44" s="24" t="n"/>
      <c r="G44" s="20" t="n"/>
    </row>
    <row r="45" ht="20" customHeight="1">
      <c r="A45" s="20" t="n"/>
      <c r="B45" s="20" t="n"/>
      <c r="C45" s="20" t="n"/>
      <c r="D45" s="23" t="n"/>
      <c r="E45" s="27" t="n"/>
      <c r="F45" s="24" t="n"/>
      <c r="G45" s="20" t="n"/>
    </row>
    <row r="46" ht="20" customHeight="1">
      <c r="A46" s="20" t="n"/>
      <c r="B46" s="20" t="n"/>
      <c r="C46" s="20" t="n"/>
      <c r="D46" s="23" t="n"/>
      <c r="E46" s="27" t="n"/>
      <c r="F46" s="24" t="n"/>
      <c r="G46" s="20" t="n"/>
    </row>
    <row r="47" ht="20" customHeight="1">
      <c r="A47" s="20" t="n"/>
      <c r="B47" s="20" t="n"/>
      <c r="C47" s="20" t="n"/>
      <c r="D47" s="23" t="n"/>
      <c r="E47" s="27" t="n"/>
      <c r="F47" s="24" t="n"/>
      <c r="G47" s="20" t="n"/>
    </row>
    <row r="48" ht="20" customHeight="1">
      <c r="A48" s="20" t="n"/>
      <c r="B48" s="20" t="n"/>
      <c r="C48" s="20" t="n"/>
      <c r="D48" s="23" t="n"/>
      <c r="E48" s="27" t="n"/>
      <c r="F48" s="24" t="n"/>
      <c r="G48" s="20" t="n"/>
    </row>
    <row r="49" ht="20" customHeight="1">
      <c r="A49" s="20" t="n"/>
      <c r="B49" s="20" t="n"/>
      <c r="C49" s="20" t="n"/>
      <c r="D49" s="23" t="n"/>
      <c r="E49" s="27" t="n"/>
      <c r="F49" s="24" t="n"/>
      <c r="G49" s="20" t="n"/>
    </row>
    <row r="50" ht="20" customHeight="1">
      <c r="A50" s="20" t="n"/>
      <c r="B50" s="20" t="n"/>
      <c r="C50" s="20" t="n"/>
      <c r="D50" s="23" t="n"/>
      <c r="E50" s="27" t="n"/>
      <c r="F50" s="24" t="n"/>
      <c r="G50" s="20" t="n"/>
    </row>
    <row r="51" ht="20" customHeight="1">
      <c r="A51" s="20" t="n"/>
      <c r="B51" s="20" t="n"/>
      <c r="C51" s="20" t="n"/>
      <c r="D51" s="23" t="n"/>
      <c r="E51" s="27" t="n"/>
      <c r="F51" s="24" t="n"/>
      <c r="G51" s="20" t="n"/>
    </row>
    <row r="52" ht="20" customHeight="1">
      <c r="A52" s="20" t="n"/>
      <c r="B52" s="20" t="n"/>
      <c r="C52" s="20" t="n"/>
      <c r="D52" s="23" t="n"/>
      <c r="E52" s="27" t="n"/>
      <c r="F52" s="24" t="n"/>
      <c r="G52" s="20" t="n"/>
    </row>
    <row r="53" ht="20" customHeight="1">
      <c r="A53" s="20" t="n"/>
      <c r="B53" s="20" t="n"/>
      <c r="C53" s="20" t="n"/>
      <c r="D53" s="23" t="n"/>
      <c r="E53" s="27" t="n"/>
      <c r="F53" s="24" t="n"/>
      <c r="G53" s="20" t="n"/>
    </row>
    <row r="54" ht="20" customHeight="1">
      <c r="A54" s="20" t="n"/>
      <c r="B54" s="20" t="n"/>
      <c r="C54" s="20" t="n"/>
      <c r="D54" s="23" t="n"/>
      <c r="E54" s="27" t="n"/>
      <c r="F54" s="24" t="n"/>
      <c r="G54" s="20" t="n"/>
    </row>
    <row r="55" ht="20" customHeight="1">
      <c r="A55" s="20" t="n"/>
      <c r="B55" s="20" t="n"/>
      <c r="C55" s="20" t="n"/>
      <c r="D55" s="23" t="n"/>
      <c r="E55" s="27" t="n"/>
      <c r="F55" s="24" t="n"/>
      <c r="G55" s="20" t="n"/>
    </row>
    <row r="56" ht="20" customHeight="1">
      <c r="A56" s="20" t="n"/>
      <c r="B56" s="20" t="n"/>
      <c r="C56" s="20" t="n"/>
      <c r="D56" s="23" t="n"/>
      <c r="E56" s="27" t="n"/>
      <c r="F56" s="24" t="n"/>
      <c r="G56" s="20" t="n"/>
    </row>
    <row r="57" ht="20" customHeight="1">
      <c r="A57" s="20" t="n"/>
      <c r="B57" s="20" t="n"/>
      <c r="C57" s="20" t="n"/>
      <c r="D57" s="23" t="n"/>
      <c r="E57" s="27" t="n"/>
      <c r="F57" s="24" t="n"/>
      <c r="G57" s="20" t="n"/>
    </row>
    <row r="58" ht="20" customHeight="1">
      <c r="A58" s="20" t="n"/>
      <c r="B58" s="20" t="n"/>
      <c r="C58" s="20" t="n"/>
      <c r="D58" s="23" t="n"/>
      <c r="E58" s="27" t="n"/>
      <c r="F58" s="24" t="n"/>
      <c r="G58" s="20" t="n"/>
    </row>
    <row r="59" ht="20" customHeight="1">
      <c r="A59" s="20" t="n"/>
      <c r="B59" s="20" t="n"/>
      <c r="C59" s="20" t="n"/>
      <c r="D59" s="23" t="n"/>
      <c r="E59" s="27" t="n"/>
      <c r="F59" s="24" t="n"/>
      <c r="G59" s="20" t="n"/>
    </row>
    <row r="60" ht="20" customHeight="1">
      <c r="A60" s="20" t="n"/>
      <c r="B60" s="20" t="n"/>
      <c r="C60" s="20" t="n"/>
      <c r="D60" s="23" t="n"/>
      <c r="E60" s="27" t="n"/>
      <c r="F60" s="24" t="n"/>
      <c r="G60" s="20" t="n"/>
    </row>
    <row r="61" ht="20" customHeight="1">
      <c r="A61" s="20" t="n"/>
      <c r="B61" s="20" t="n"/>
      <c r="C61" s="20" t="n"/>
      <c r="D61" s="23" t="n"/>
      <c r="E61" s="27" t="n"/>
      <c r="F61" s="24" t="n"/>
      <c r="G61" s="20" t="n"/>
    </row>
  </sheetData>
  <autoFilter ref="A1:G61"/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tabColor rgb="000D3CA0"/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8" customWidth="1" min="4" max="4"/>
    <col width="18" customWidth="1" min="5" max="5"/>
    <col width="15" customWidth="1" min="6" max="6"/>
    <col width="17" customWidth="1" min="7" max="7"/>
  </cols>
  <sheetData>
    <row r="1" ht="36" customHeight="1">
      <c r="A1" s="28" t="inlineStr">
        <is>
          <t>Resumen anual</t>
        </is>
      </c>
    </row>
    <row r="2" ht="30" customHeight="1">
      <c r="A2" s="29" t="inlineStr">
        <is>
          <t>Año que quieres ver</t>
        </is>
      </c>
      <c r="B2" s="30" t="n">
        <v>2026</v>
      </c>
      <c r="C2" s="31" t="inlineStr">
        <is>
          <t>Renta del año</t>
        </is>
      </c>
      <c r="D2" s="31" t="inlineStr">
        <is>
          <t>Cobrado</t>
        </is>
      </c>
      <c r="E2" s="31" t="inlineStr">
        <is>
          <t>Pendiente de cobro</t>
        </is>
      </c>
    </row>
    <row r="3" ht="34" customHeight="1">
      <c r="A3" s="32" t="inlineStr">
        <is>
          <t>Escribe otro año para cambiar el resumen</t>
        </is>
      </c>
      <c r="C3" s="33">
        <f>C25</f>
        <v/>
      </c>
      <c r="D3" s="33">
        <f>D25</f>
        <v/>
      </c>
      <c r="E3" s="34">
        <f>E25</f>
        <v/>
      </c>
    </row>
    <row r="4" ht="34" customHeight="1">
      <c r="A4" s="18" t="inlineStr">
        <is>
          <t>Vivienda</t>
        </is>
      </c>
      <c r="B4" s="18" t="inlineStr">
        <is>
          <t>Propiedad</t>
        </is>
      </c>
      <c r="C4" s="18" t="inlineStr">
        <is>
          <t>Renta del mes</t>
        </is>
      </c>
      <c r="D4" s="18" t="inlineStr">
        <is>
          <t>Cobrado</t>
        </is>
      </c>
      <c r="E4" s="18" t="inlineStr">
        <is>
          <t>Saldo</t>
        </is>
      </c>
      <c r="F4" s="18" t="inlineStr">
        <is>
          <t>Meses pagados</t>
        </is>
      </c>
      <c r="G4" s="18" t="inlineStr">
        <is>
          <t>Meses impagados</t>
        </is>
      </c>
    </row>
    <row r="5" ht="20" customHeight="1">
      <c r="A5" s="20">
        <f>IF('Viviendas'!B2="","",'Viviendas'!B2)</f>
        <v/>
      </c>
      <c r="B5" s="35">
        <f>IF($A5="","",'Viviendas'!A2)</f>
        <v/>
      </c>
      <c r="C5" s="23">
        <f>IF($A5="","",SUMIFS('Cobros'!$E$2:$E$601,'Cobros'!$B$2:$B$601,$A5,'Cobros'!$A$2:$A$601,"&gt;="&amp;DATE($B$2,1,1),'Cobros'!$A$2:$A$601,"&lt;"&amp;DATE($B$2+1,1,1)))</f>
        <v/>
      </c>
      <c r="D5" s="23">
        <f>IF($A5="","",SUMIFS('Cobros'!$F$2:$F$601,'Cobros'!$B$2:$B$601,$A5,'Cobros'!$A$2:$A$601,"&gt;="&amp;DATE($B$2,1,1),'Cobros'!$A$2:$A$601,"&lt;"&amp;DATE($B$2+1,1,1)))</f>
        <v/>
      </c>
      <c r="E5" s="23">
        <f>IF($A5="","",N(C5)-N(D5))</f>
        <v/>
      </c>
      <c r="F5" s="25">
        <f>IF($A5="","",COUNTIFS('Cobros'!$B$2:$B$601,$A5,'Cobros'!$H$2:$H$601,"Pagado",'Cobros'!$A$2:$A$601,"&gt;="&amp;DATE($B$2,1,1),'Cobros'!$A$2:$A$601,"&lt;"&amp;DATE($B$2+1,1,1)))</f>
        <v/>
      </c>
      <c r="G5" s="25">
        <f>IF($A5="","",COUNTIFS('Cobros'!$B$2:$B$601,$A5,'Cobros'!$H$2:$H$601,"Impagado",'Cobros'!$A$2:$A$601,"&gt;="&amp;DATE($B$2,1,1),'Cobros'!$A$2:$A$601,"&lt;"&amp;DATE($B$2+1,1,1)))</f>
        <v/>
      </c>
    </row>
    <row r="6" ht="20" customHeight="1">
      <c r="A6" s="20">
        <f>IF('Viviendas'!B3="","",'Viviendas'!B3)</f>
        <v/>
      </c>
      <c r="B6" s="35">
        <f>IF($A6="","",'Viviendas'!A3)</f>
        <v/>
      </c>
      <c r="C6" s="23">
        <f>IF($A6="","",SUMIFS('Cobros'!$E$2:$E$601,'Cobros'!$B$2:$B$601,$A6,'Cobros'!$A$2:$A$601,"&gt;="&amp;DATE($B$2,1,1),'Cobros'!$A$2:$A$601,"&lt;"&amp;DATE($B$2+1,1,1)))</f>
        <v/>
      </c>
      <c r="D6" s="23">
        <f>IF($A6="","",SUMIFS('Cobros'!$F$2:$F$601,'Cobros'!$B$2:$B$601,$A6,'Cobros'!$A$2:$A$601,"&gt;="&amp;DATE($B$2,1,1),'Cobros'!$A$2:$A$601,"&lt;"&amp;DATE($B$2+1,1,1)))</f>
        <v/>
      </c>
      <c r="E6" s="23">
        <f>IF($A6="","",N(C6)-N(D6))</f>
        <v/>
      </c>
      <c r="F6" s="25">
        <f>IF($A6="","",COUNTIFS('Cobros'!$B$2:$B$601,$A6,'Cobros'!$H$2:$H$601,"Pagado",'Cobros'!$A$2:$A$601,"&gt;="&amp;DATE($B$2,1,1),'Cobros'!$A$2:$A$601,"&lt;"&amp;DATE($B$2+1,1,1)))</f>
        <v/>
      </c>
      <c r="G6" s="25">
        <f>IF($A6="","",COUNTIFS('Cobros'!$B$2:$B$601,$A6,'Cobros'!$H$2:$H$601,"Impagado",'Cobros'!$A$2:$A$601,"&gt;="&amp;DATE($B$2,1,1),'Cobros'!$A$2:$A$601,"&lt;"&amp;DATE($B$2+1,1,1)))</f>
        <v/>
      </c>
    </row>
    <row r="7" ht="20" customHeight="1">
      <c r="A7" s="20">
        <f>IF('Viviendas'!B4="","",'Viviendas'!B4)</f>
        <v/>
      </c>
      <c r="B7" s="35">
        <f>IF($A7="","",'Viviendas'!A4)</f>
        <v/>
      </c>
      <c r="C7" s="23">
        <f>IF($A7="","",SUMIFS('Cobros'!$E$2:$E$601,'Cobros'!$B$2:$B$601,$A7,'Cobros'!$A$2:$A$601,"&gt;="&amp;DATE($B$2,1,1),'Cobros'!$A$2:$A$601,"&lt;"&amp;DATE($B$2+1,1,1)))</f>
        <v/>
      </c>
      <c r="D7" s="23">
        <f>IF($A7="","",SUMIFS('Cobros'!$F$2:$F$601,'Cobros'!$B$2:$B$601,$A7,'Cobros'!$A$2:$A$601,"&gt;="&amp;DATE($B$2,1,1),'Cobros'!$A$2:$A$601,"&lt;"&amp;DATE($B$2+1,1,1)))</f>
        <v/>
      </c>
      <c r="E7" s="23">
        <f>IF($A7="","",N(C7)-N(D7))</f>
        <v/>
      </c>
      <c r="F7" s="25">
        <f>IF($A7="","",COUNTIFS('Cobros'!$B$2:$B$601,$A7,'Cobros'!$H$2:$H$601,"Pagado",'Cobros'!$A$2:$A$601,"&gt;="&amp;DATE($B$2,1,1),'Cobros'!$A$2:$A$601,"&lt;"&amp;DATE($B$2+1,1,1)))</f>
        <v/>
      </c>
      <c r="G7" s="25">
        <f>IF($A7="","",COUNTIFS('Cobros'!$B$2:$B$601,$A7,'Cobros'!$H$2:$H$601,"Impagado",'Cobros'!$A$2:$A$601,"&gt;="&amp;DATE($B$2,1,1),'Cobros'!$A$2:$A$601,"&lt;"&amp;DATE($B$2+1,1,1)))</f>
        <v/>
      </c>
    </row>
    <row r="8" ht="20" customHeight="1">
      <c r="A8" s="20">
        <f>IF('Viviendas'!B5="","",'Viviendas'!B5)</f>
        <v/>
      </c>
      <c r="B8" s="35">
        <f>IF($A8="","",'Viviendas'!A5)</f>
        <v/>
      </c>
      <c r="C8" s="23">
        <f>IF($A8="","",SUMIFS('Cobros'!$E$2:$E$601,'Cobros'!$B$2:$B$601,$A8,'Cobros'!$A$2:$A$601,"&gt;="&amp;DATE($B$2,1,1),'Cobros'!$A$2:$A$601,"&lt;"&amp;DATE($B$2+1,1,1)))</f>
        <v/>
      </c>
      <c r="D8" s="23">
        <f>IF($A8="","",SUMIFS('Cobros'!$F$2:$F$601,'Cobros'!$B$2:$B$601,$A8,'Cobros'!$A$2:$A$601,"&gt;="&amp;DATE($B$2,1,1),'Cobros'!$A$2:$A$601,"&lt;"&amp;DATE($B$2+1,1,1)))</f>
        <v/>
      </c>
      <c r="E8" s="23">
        <f>IF($A8="","",N(C8)-N(D8))</f>
        <v/>
      </c>
      <c r="F8" s="25">
        <f>IF($A8="","",COUNTIFS('Cobros'!$B$2:$B$601,$A8,'Cobros'!$H$2:$H$601,"Pagado",'Cobros'!$A$2:$A$601,"&gt;="&amp;DATE($B$2,1,1),'Cobros'!$A$2:$A$601,"&lt;"&amp;DATE($B$2+1,1,1)))</f>
        <v/>
      </c>
      <c r="G8" s="25">
        <f>IF($A8="","",COUNTIFS('Cobros'!$B$2:$B$601,$A8,'Cobros'!$H$2:$H$601,"Impagado",'Cobros'!$A$2:$A$601,"&gt;="&amp;DATE($B$2,1,1),'Cobros'!$A$2:$A$601,"&lt;"&amp;DATE($B$2+1,1,1)))</f>
        <v/>
      </c>
    </row>
    <row r="9" ht="20" customHeight="1">
      <c r="A9" s="20">
        <f>IF('Viviendas'!B6="","",'Viviendas'!B6)</f>
        <v/>
      </c>
      <c r="B9" s="35">
        <f>IF($A9="","",'Viviendas'!A6)</f>
        <v/>
      </c>
      <c r="C9" s="23">
        <f>IF($A9="","",SUMIFS('Cobros'!$E$2:$E$601,'Cobros'!$B$2:$B$601,$A9,'Cobros'!$A$2:$A$601,"&gt;="&amp;DATE($B$2,1,1),'Cobros'!$A$2:$A$601,"&lt;"&amp;DATE($B$2+1,1,1)))</f>
        <v/>
      </c>
      <c r="D9" s="23">
        <f>IF($A9="","",SUMIFS('Cobros'!$F$2:$F$601,'Cobros'!$B$2:$B$601,$A9,'Cobros'!$A$2:$A$601,"&gt;="&amp;DATE($B$2,1,1),'Cobros'!$A$2:$A$601,"&lt;"&amp;DATE($B$2+1,1,1)))</f>
        <v/>
      </c>
      <c r="E9" s="23">
        <f>IF($A9="","",N(C9)-N(D9))</f>
        <v/>
      </c>
      <c r="F9" s="25">
        <f>IF($A9="","",COUNTIFS('Cobros'!$B$2:$B$601,$A9,'Cobros'!$H$2:$H$601,"Pagado",'Cobros'!$A$2:$A$601,"&gt;="&amp;DATE($B$2,1,1),'Cobros'!$A$2:$A$601,"&lt;"&amp;DATE($B$2+1,1,1)))</f>
        <v/>
      </c>
      <c r="G9" s="25">
        <f>IF($A9="","",COUNTIFS('Cobros'!$B$2:$B$601,$A9,'Cobros'!$H$2:$H$601,"Impagado",'Cobros'!$A$2:$A$601,"&gt;="&amp;DATE($B$2,1,1),'Cobros'!$A$2:$A$601,"&lt;"&amp;DATE($B$2+1,1,1)))</f>
        <v/>
      </c>
    </row>
    <row r="10" ht="20" customHeight="1">
      <c r="A10" s="20">
        <f>IF('Viviendas'!B7="","",'Viviendas'!B7)</f>
        <v/>
      </c>
      <c r="B10" s="35">
        <f>IF($A10="","",'Viviendas'!A7)</f>
        <v/>
      </c>
      <c r="C10" s="23">
        <f>IF($A10="","",SUMIFS('Cobros'!$E$2:$E$601,'Cobros'!$B$2:$B$601,$A10,'Cobros'!$A$2:$A$601,"&gt;="&amp;DATE($B$2,1,1),'Cobros'!$A$2:$A$601,"&lt;"&amp;DATE($B$2+1,1,1)))</f>
        <v/>
      </c>
      <c r="D10" s="23">
        <f>IF($A10="","",SUMIFS('Cobros'!$F$2:$F$601,'Cobros'!$B$2:$B$601,$A10,'Cobros'!$A$2:$A$601,"&gt;="&amp;DATE($B$2,1,1),'Cobros'!$A$2:$A$601,"&lt;"&amp;DATE($B$2+1,1,1)))</f>
        <v/>
      </c>
      <c r="E10" s="23">
        <f>IF($A10="","",N(C10)-N(D10))</f>
        <v/>
      </c>
      <c r="F10" s="25">
        <f>IF($A10="","",COUNTIFS('Cobros'!$B$2:$B$601,$A10,'Cobros'!$H$2:$H$601,"Pagado",'Cobros'!$A$2:$A$601,"&gt;="&amp;DATE($B$2,1,1),'Cobros'!$A$2:$A$601,"&lt;"&amp;DATE($B$2+1,1,1)))</f>
        <v/>
      </c>
      <c r="G10" s="25">
        <f>IF($A10="","",COUNTIFS('Cobros'!$B$2:$B$601,$A10,'Cobros'!$H$2:$H$601,"Impagado",'Cobros'!$A$2:$A$601,"&gt;="&amp;DATE($B$2,1,1),'Cobros'!$A$2:$A$601,"&lt;"&amp;DATE($B$2+1,1,1)))</f>
        <v/>
      </c>
    </row>
    <row r="11" ht="20" customHeight="1">
      <c r="A11" s="20">
        <f>IF('Viviendas'!B8="","",'Viviendas'!B8)</f>
        <v/>
      </c>
      <c r="B11" s="35">
        <f>IF($A11="","",'Viviendas'!A8)</f>
        <v/>
      </c>
      <c r="C11" s="23">
        <f>IF($A11="","",SUMIFS('Cobros'!$E$2:$E$601,'Cobros'!$B$2:$B$601,$A11,'Cobros'!$A$2:$A$601,"&gt;="&amp;DATE($B$2,1,1),'Cobros'!$A$2:$A$601,"&lt;"&amp;DATE($B$2+1,1,1)))</f>
        <v/>
      </c>
      <c r="D11" s="23">
        <f>IF($A11="","",SUMIFS('Cobros'!$F$2:$F$601,'Cobros'!$B$2:$B$601,$A11,'Cobros'!$A$2:$A$601,"&gt;="&amp;DATE($B$2,1,1),'Cobros'!$A$2:$A$601,"&lt;"&amp;DATE($B$2+1,1,1)))</f>
        <v/>
      </c>
      <c r="E11" s="23">
        <f>IF($A11="","",N(C11)-N(D11))</f>
        <v/>
      </c>
      <c r="F11" s="25">
        <f>IF($A11="","",COUNTIFS('Cobros'!$B$2:$B$601,$A11,'Cobros'!$H$2:$H$601,"Pagado",'Cobros'!$A$2:$A$601,"&gt;="&amp;DATE($B$2,1,1),'Cobros'!$A$2:$A$601,"&lt;"&amp;DATE($B$2+1,1,1)))</f>
        <v/>
      </c>
      <c r="G11" s="25">
        <f>IF($A11="","",COUNTIFS('Cobros'!$B$2:$B$601,$A11,'Cobros'!$H$2:$H$601,"Impagado",'Cobros'!$A$2:$A$601,"&gt;="&amp;DATE($B$2,1,1),'Cobros'!$A$2:$A$601,"&lt;"&amp;DATE($B$2+1,1,1)))</f>
        <v/>
      </c>
    </row>
    <row r="12" ht="20" customHeight="1">
      <c r="A12" s="20">
        <f>IF('Viviendas'!B9="","",'Viviendas'!B9)</f>
        <v/>
      </c>
      <c r="B12" s="35">
        <f>IF($A12="","",'Viviendas'!A9)</f>
        <v/>
      </c>
      <c r="C12" s="23">
        <f>IF($A12="","",SUMIFS('Cobros'!$E$2:$E$601,'Cobros'!$B$2:$B$601,$A12,'Cobros'!$A$2:$A$601,"&gt;="&amp;DATE($B$2,1,1),'Cobros'!$A$2:$A$601,"&lt;"&amp;DATE($B$2+1,1,1)))</f>
        <v/>
      </c>
      <c r="D12" s="23">
        <f>IF($A12="","",SUMIFS('Cobros'!$F$2:$F$601,'Cobros'!$B$2:$B$601,$A12,'Cobros'!$A$2:$A$601,"&gt;="&amp;DATE($B$2,1,1),'Cobros'!$A$2:$A$601,"&lt;"&amp;DATE($B$2+1,1,1)))</f>
        <v/>
      </c>
      <c r="E12" s="23">
        <f>IF($A12="","",N(C12)-N(D12))</f>
        <v/>
      </c>
      <c r="F12" s="25">
        <f>IF($A12="","",COUNTIFS('Cobros'!$B$2:$B$601,$A12,'Cobros'!$H$2:$H$601,"Pagado",'Cobros'!$A$2:$A$601,"&gt;="&amp;DATE($B$2,1,1),'Cobros'!$A$2:$A$601,"&lt;"&amp;DATE($B$2+1,1,1)))</f>
        <v/>
      </c>
      <c r="G12" s="25">
        <f>IF($A12="","",COUNTIFS('Cobros'!$B$2:$B$601,$A12,'Cobros'!$H$2:$H$601,"Impagado",'Cobros'!$A$2:$A$601,"&gt;="&amp;DATE($B$2,1,1),'Cobros'!$A$2:$A$601,"&lt;"&amp;DATE($B$2+1,1,1)))</f>
        <v/>
      </c>
    </row>
    <row r="13" ht="20" customHeight="1">
      <c r="A13" s="20">
        <f>IF('Viviendas'!B10="","",'Viviendas'!B10)</f>
        <v/>
      </c>
      <c r="B13" s="35">
        <f>IF($A13="","",'Viviendas'!A10)</f>
        <v/>
      </c>
      <c r="C13" s="23">
        <f>IF($A13="","",SUMIFS('Cobros'!$E$2:$E$601,'Cobros'!$B$2:$B$601,$A13,'Cobros'!$A$2:$A$601,"&gt;="&amp;DATE($B$2,1,1),'Cobros'!$A$2:$A$601,"&lt;"&amp;DATE($B$2+1,1,1)))</f>
        <v/>
      </c>
      <c r="D13" s="23">
        <f>IF($A13="","",SUMIFS('Cobros'!$F$2:$F$601,'Cobros'!$B$2:$B$601,$A13,'Cobros'!$A$2:$A$601,"&gt;="&amp;DATE($B$2,1,1),'Cobros'!$A$2:$A$601,"&lt;"&amp;DATE($B$2+1,1,1)))</f>
        <v/>
      </c>
      <c r="E13" s="23">
        <f>IF($A13="","",N(C13)-N(D13))</f>
        <v/>
      </c>
      <c r="F13" s="25">
        <f>IF($A13="","",COUNTIFS('Cobros'!$B$2:$B$601,$A13,'Cobros'!$H$2:$H$601,"Pagado",'Cobros'!$A$2:$A$601,"&gt;="&amp;DATE($B$2,1,1),'Cobros'!$A$2:$A$601,"&lt;"&amp;DATE($B$2+1,1,1)))</f>
        <v/>
      </c>
      <c r="G13" s="25">
        <f>IF($A13="","",COUNTIFS('Cobros'!$B$2:$B$601,$A13,'Cobros'!$H$2:$H$601,"Impagado",'Cobros'!$A$2:$A$601,"&gt;="&amp;DATE($B$2,1,1),'Cobros'!$A$2:$A$601,"&lt;"&amp;DATE($B$2+1,1,1)))</f>
        <v/>
      </c>
    </row>
    <row r="14" ht="20" customHeight="1">
      <c r="A14" s="20">
        <f>IF('Viviendas'!B11="","",'Viviendas'!B11)</f>
        <v/>
      </c>
      <c r="B14" s="35">
        <f>IF($A14="","",'Viviendas'!A11)</f>
        <v/>
      </c>
      <c r="C14" s="23">
        <f>IF($A14="","",SUMIFS('Cobros'!$E$2:$E$601,'Cobros'!$B$2:$B$601,$A14,'Cobros'!$A$2:$A$601,"&gt;="&amp;DATE($B$2,1,1),'Cobros'!$A$2:$A$601,"&lt;"&amp;DATE($B$2+1,1,1)))</f>
        <v/>
      </c>
      <c r="D14" s="23">
        <f>IF($A14="","",SUMIFS('Cobros'!$F$2:$F$601,'Cobros'!$B$2:$B$601,$A14,'Cobros'!$A$2:$A$601,"&gt;="&amp;DATE($B$2,1,1),'Cobros'!$A$2:$A$601,"&lt;"&amp;DATE($B$2+1,1,1)))</f>
        <v/>
      </c>
      <c r="E14" s="23">
        <f>IF($A14="","",N(C14)-N(D14))</f>
        <v/>
      </c>
      <c r="F14" s="25">
        <f>IF($A14="","",COUNTIFS('Cobros'!$B$2:$B$601,$A14,'Cobros'!$H$2:$H$601,"Pagado",'Cobros'!$A$2:$A$601,"&gt;="&amp;DATE($B$2,1,1),'Cobros'!$A$2:$A$601,"&lt;"&amp;DATE($B$2+1,1,1)))</f>
        <v/>
      </c>
      <c r="G14" s="25">
        <f>IF($A14="","",COUNTIFS('Cobros'!$B$2:$B$601,$A14,'Cobros'!$H$2:$H$601,"Impagado",'Cobros'!$A$2:$A$601,"&gt;="&amp;DATE($B$2,1,1),'Cobros'!$A$2:$A$601,"&lt;"&amp;DATE($B$2+1,1,1)))</f>
        <v/>
      </c>
    </row>
    <row r="15" ht="20" customHeight="1">
      <c r="A15" s="20">
        <f>IF('Viviendas'!B12="","",'Viviendas'!B12)</f>
        <v/>
      </c>
      <c r="B15" s="35">
        <f>IF($A15="","",'Viviendas'!A12)</f>
        <v/>
      </c>
      <c r="C15" s="23">
        <f>IF($A15="","",SUMIFS('Cobros'!$E$2:$E$601,'Cobros'!$B$2:$B$601,$A15,'Cobros'!$A$2:$A$601,"&gt;="&amp;DATE($B$2,1,1),'Cobros'!$A$2:$A$601,"&lt;"&amp;DATE($B$2+1,1,1)))</f>
        <v/>
      </c>
      <c r="D15" s="23">
        <f>IF($A15="","",SUMIFS('Cobros'!$F$2:$F$601,'Cobros'!$B$2:$B$601,$A15,'Cobros'!$A$2:$A$601,"&gt;="&amp;DATE($B$2,1,1),'Cobros'!$A$2:$A$601,"&lt;"&amp;DATE($B$2+1,1,1)))</f>
        <v/>
      </c>
      <c r="E15" s="23">
        <f>IF($A15="","",N(C15)-N(D15))</f>
        <v/>
      </c>
      <c r="F15" s="25">
        <f>IF($A15="","",COUNTIFS('Cobros'!$B$2:$B$601,$A15,'Cobros'!$H$2:$H$601,"Pagado",'Cobros'!$A$2:$A$601,"&gt;="&amp;DATE($B$2,1,1),'Cobros'!$A$2:$A$601,"&lt;"&amp;DATE($B$2+1,1,1)))</f>
        <v/>
      </c>
      <c r="G15" s="25">
        <f>IF($A15="","",COUNTIFS('Cobros'!$B$2:$B$601,$A15,'Cobros'!$H$2:$H$601,"Impagado",'Cobros'!$A$2:$A$601,"&gt;="&amp;DATE($B$2,1,1),'Cobros'!$A$2:$A$601,"&lt;"&amp;DATE($B$2+1,1,1)))</f>
        <v/>
      </c>
    </row>
    <row r="16" ht="20" customHeight="1">
      <c r="A16" s="20">
        <f>IF('Viviendas'!B13="","",'Viviendas'!B13)</f>
        <v/>
      </c>
      <c r="B16" s="35">
        <f>IF($A16="","",'Viviendas'!A13)</f>
        <v/>
      </c>
      <c r="C16" s="23">
        <f>IF($A16="","",SUMIFS('Cobros'!$E$2:$E$601,'Cobros'!$B$2:$B$601,$A16,'Cobros'!$A$2:$A$601,"&gt;="&amp;DATE($B$2,1,1),'Cobros'!$A$2:$A$601,"&lt;"&amp;DATE($B$2+1,1,1)))</f>
        <v/>
      </c>
      <c r="D16" s="23">
        <f>IF($A16="","",SUMIFS('Cobros'!$F$2:$F$601,'Cobros'!$B$2:$B$601,$A16,'Cobros'!$A$2:$A$601,"&gt;="&amp;DATE($B$2,1,1),'Cobros'!$A$2:$A$601,"&lt;"&amp;DATE($B$2+1,1,1)))</f>
        <v/>
      </c>
      <c r="E16" s="23">
        <f>IF($A16="","",N(C16)-N(D16))</f>
        <v/>
      </c>
      <c r="F16" s="25">
        <f>IF($A16="","",COUNTIFS('Cobros'!$B$2:$B$601,$A16,'Cobros'!$H$2:$H$601,"Pagado",'Cobros'!$A$2:$A$601,"&gt;="&amp;DATE($B$2,1,1),'Cobros'!$A$2:$A$601,"&lt;"&amp;DATE($B$2+1,1,1)))</f>
        <v/>
      </c>
      <c r="G16" s="25">
        <f>IF($A16="","",COUNTIFS('Cobros'!$B$2:$B$601,$A16,'Cobros'!$H$2:$H$601,"Impagado",'Cobros'!$A$2:$A$601,"&gt;="&amp;DATE($B$2,1,1),'Cobros'!$A$2:$A$601,"&lt;"&amp;DATE($B$2+1,1,1)))</f>
        <v/>
      </c>
    </row>
    <row r="17" ht="20" customHeight="1">
      <c r="A17" s="20">
        <f>IF('Viviendas'!B14="","",'Viviendas'!B14)</f>
        <v/>
      </c>
      <c r="B17" s="35">
        <f>IF($A17="","",'Viviendas'!A14)</f>
        <v/>
      </c>
      <c r="C17" s="23">
        <f>IF($A17="","",SUMIFS('Cobros'!$E$2:$E$601,'Cobros'!$B$2:$B$601,$A17,'Cobros'!$A$2:$A$601,"&gt;="&amp;DATE($B$2,1,1),'Cobros'!$A$2:$A$601,"&lt;"&amp;DATE($B$2+1,1,1)))</f>
        <v/>
      </c>
      <c r="D17" s="23">
        <f>IF($A17="","",SUMIFS('Cobros'!$F$2:$F$601,'Cobros'!$B$2:$B$601,$A17,'Cobros'!$A$2:$A$601,"&gt;="&amp;DATE($B$2,1,1),'Cobros'!$A$2:$A$601,"&lt;"&amp;DATE($B$2+1,1,1)))</f>
        <v/>
      </c>
      <c r="E17" s="23">
        <f>IF($A17="","",N(C17)-N(D17))</f>
        <v/>
      </c>
      <c r="F17" s="25">
        <f>IF($A17="","",COUNTIFS('Cobros'!$B$2:$B$601,$A17,'Cobros'!$H$2:$H$601,"Pagado",'Cobros'!$A$2:$A$601,"&gt;="&amp;DATE($B$2,1,1),'Cobros'!$A$2:$A$601,"&lt;"&amp;DATE($B$2+1,1,1)))</f>
        <v/>
      </c>
      <c r="G17" s="25">
        <f>IF($A17="","",COUNTIFS('Cobros'!$B$2:$B$601,$A17,'Cobros'!$H$2:$H$601,"Impagado",'Cobros'!$A$2:$A$601,"&gt;="&amp;DATE($B$2,1,1),'Cobros'!$A$2:$A$601,"&lt;"&amp;DATE($B$2+1,1,1)))</f>
        <v/>
      </c>
    </row>
    <row r="18" ht="20" customHeight="1">
      <c r="A18" s="20">
        <f>IF('Viviendas'!B15="","",'Viviendas'!B15)</f>
        <v/>
      </c>
      <c r="B18" s="35">
        <f>IF($A18="","",'Viviendas'!A15)</f>
        <v/>
      </c>
      <c r="C18" s="23">
        <f>IF($A18="","",SUMIFS('Cobros'!$E$2:$E$601,'Cobros'!$B$2:$B$601,$A18,'Cobros'!$A$2:$A$601,"&gt;="&amp;DATE($B$2,1,1),'Cobros'!$A$2:$A$601,"&lt;"&amp;DATE($B$2+1,1,1)))</f>
        <v/>
      </c>
      <c r="D18" s="23">
        <f>IF($A18="","",SUMIFS('Cobros'!$F$2:$F$601,'Cobros'!$B$2:$B$601,$A18,'Cobros'!$A$2:$A$601,"&gt;="&amp;DATE($B$2,1,1),'Cobros'!$A$2:$A$601,"&lt;"&amp;DATE($B$2+1,1,1)))</f>
        <v/>
      </c>
      <c r="E18" s="23">
        <f>IF($A18="","",N(C18)-N(D18))</f>
        <v/>
      </c>
      <c r="F18" s="25">
        <f>IF($A18="","",COUNTIFS('Cobros'!$B$2:$B$601,$A18,'Cobros'!$H$2:$H$601,"Pagado",'Cobros'!$A$2:$A$601,"&gt;="&amp;DATE($B$2,1,1),'Cobros'!$A$2:$A$601,"&lt;"&amp;DATE($B$2+1,1,1)))</f>
        <v/>
      </c>
      <c r="G18" s="25">
        <f>IF($A18="","",COUNTIFS('Cobros'!$B$2:$B$601,$A18,'Cobros'!$H$2:$H$601,"Impagado",'Cobros'!$A$2:$A$601,"&gt;="&amp;DATE($B$2,1,1),'Cobros'!$A$2:$A$601,"&lt;"&amp;DATE($B$2+1,1,1)))</f>
        <v/>
      </c>
    </row>
    <row r="19" ht="20" customHeight="1">
      <c r="A19" s="20">
        <f>IF('Viviendas'!B16="","",'Viviendas'!B16)</f>
        <v/>
      </c>
      <c r="B19" s="35">
        <f>IF($A19="","",'Viviendas'!A16)</f>
        <v/>
      </c>
      <c r="C19" s="23">
        <f>IF($A19="","",SUMIFS('Cobros'!$E$2:$E$601,'Cobros'!$B$2:$B$601,$A19,'Cobros'!$A$2:$A$601,"&gt;="&amp;DATE($B$2,1,1),'Cobros'!$A$2:$A$601,"&lt;"&amp;DATE($B$2+1,1,1)))</f>
        <v/>
      </c>
      <c r="D19" s="23">
        <f>IF($A19="","",SUMIFS('Cobros'!$F$2:$F$601,'Cobros'!$B$2:$B$601,$A19,'Cobros'!$A$2:$A$601,"&gt;="&amp;DATE($B$2,1,1),'Cobros'!$A$2:$A$601,"&lt;"&amp;DATE($B$2+1,1,1)))</f>
        <v/>
      </c>
      <c r="E19" s="23">
        <f>IF($A19="","",N(C19)-N(D19))</f>
        <v/>
      </c>
      <c r="F19" s="25">
        <f>IF($A19="","",COUNTIFS('Cobros'!$B$2:$B$601,$A19,'Cobros'!$H$2:$H$601,"Pagado",'Cobros'!$A$2:$A$601,"&gt;="&amp;DATE($B$2,1,1),'Cobros'!$A$2:$A$601,"&lt;"&amp;DATE($B$2+1,1,1)))</f>
        <v/>
      </c>
      <c r="G19" s="25">
        <f>IF($A19="","",COUNTIFS('Cobros'!$B$2:$B$601,$A19,'Cobros'!$H$2:$H$601,"Impagado",'Cobros'!$A$2:$A$601,"&gt;="&amp;DATE($B$2,1,1),'Cobros'!$A$2:$A$601,"&lt;"&amp;DATE($B$2+1,1,1)))</f>
        <v/>
      </c>
    </row>
    <row r="20" ht="20" customHeight="1">
      <c r="A20" s="20">
        <f>IF('Viviendas'!B17="","",'Viviendas'!B17)</f>
        <v/>
      </c>
      <c r="B20" s="35">
        <f>IF($A20="","",'Viviendas'!A17)</f>
        <v/>
      </c>
      <c r="C20" s="23">
        <f>IF($A20="","",SUMIFS('Cobros'!$E$2:$E$601,'Cobros'!$B$2:$B$601,$A20,'Cobros'!$A$2:$A$601,"&gt;="&amp;DATE($B$2,1,1),'Cobros'!$A$2:$A$601,"&lt;"&amp;DATE($B$2+1,1,1)))</f>
        <v/>
      </c>
      <c r="D20" s="23">
        <f>IF($A20="","",SUMIFS('Cobros'!$F$2:$F$601,'Cobros'!$B$2:$B$601,$A20,'Cobros'!$A$2:$A$601,"&gt;="&amp;DATE($B$2,1,1),'Cobros'!$A$2:$A$601,"&lt;"&amp;DATE($B$2+1,1,1)))</f>
        <v/>
      </c>
      <c r="E20" s="23">
        <f>IF($A20="","",N(C20)-N(D20))</f>
        <v/>
      </c>
      <c r="F20" s="25">
        <f>IF($A20="","",COUNTIFS('Cobros'!$B$2:$B$601,$A20,'Cobros'!$H$2:$H$601,"Pagado",'Cobros'!$A$2:$A$601,"&gt;="&amp;DATE($B$2,1,1),'Cobros'!$A$2:$A$601,"&lt;"&amp;DATE($B$2+1,1,1)))</f>
        <v/>
      </c>
      <c r="G20" s="25">
        <f>IF($A20="","",COUNTIFS('Cobros'!$B$2:$B$601,$A20,'Cobros'!$H$2:$H$601,"Impagado",'Cobros'!$A$2:$A$601,"&gt;="&amp;DATE($B$2,1,1),'Cobros'!$A$2:$A$601,"&lt;"&amp;DATE($B$2+1,1,1)))</f>
        <v/>
      </c>
    </row>
    <row r="21" ht="20" customHeight="1">
      <c r="A21" s="20">
        <f>IF('Viviendas'!B18="","",'Viviendas'!B18)</f>
        <v/>
      </c>
      <c r="B21" s="35">
        <f>IF($A21="","",'Viviendas'!A18)</f>
        <v/>
      </c>
      <c r="C21" s="23">
        <f>IF($A21="","",SUMIFS('Cobros'!$E$2:$E$601,'Cobros'!$B$2:$B$601,$A21,'Cobros'!$A$2:$A$601,"&gt;="&amp;DATE($B$2,1,1),'Cobros'!$A$2:$A$601,"&lt;"&amp;DATE($B$2+1,1,1)))</f>
        <v/>
      </c>
      <c r="D21" s="23">
        <f>IF($A21="","",SUMIFS('Cobros'!$F$2:$F$601,'Cobros'!$B$2:$B$601,$A21,'Cobros'!$A$2:$A$601,"&gt;="&amp;DATE($B$2,1,1),'Cobros'!$A$2:$A$601,"&lt;"&amp;DATE($B$2+1,1,1)))</f>
        <v/>
      </c>
      <c r="E21" s="23">
        <f>IF($A21="","",N(C21)-N(D21))</f>
        <v/>
      </c>
      <c r="F21" s="25">
        <f>IF($A21="","",COUNTIFS('Cobros'!$B$2:$B$601,$A21,'Cobros'!$H$2:$H$601,"Pagado",'Cobros'!$A$2:$A$601,"&gt;="&amp;DATE($B$2,1,1),'Cobros'!$A$2:$A$601,"&lt;"&amp;DATE($B$2+1,1,1)))</f>
        <v/>
      </c>
      <c r="G21" s="25">
        <f>IF($A21="","",COUNTIFS('Cobros'!$B$2:$B$601,$A21,'Cobros'!$H$2:$H$601,"Impagado",'Cobros'!$A$2:$A$601,"&gt;="&amp;DATE($B$2,1,1),'Cobros'!$A$2:$A$601,"&lt;"&amp;DATE($B$2+1,1,1)))</f>
        <v/>
      </c>
    </row>
    <row r="22" ht="20" customHeight="1">
      <c r="A22" s="20">
        <f>IF('Viviendas'!B19="","",'Viviendas'!B19)</f>
        <v/>
      </c>
      <c r="B22" s="35">
        <f>IF($A22="","",'Viviendas'!A19)</f>
        <v/>
      </c>
      <c r="C22" s="23">
        <f>IF($A22="","",SUMIFS('Cobros'!$E$2:$E$601,'Cobros'!$B$2:$B$601,$A22,'Cobros'!$A$2:$A$601,"&gt;="&amp;DATE($B$2,1,1),'Cobros'!$A$2:$A$601,"&lt;"&amp;DATE($B$2+1,1,1)))</f>
        <v/>
      </c>
      <c r="D22" s="23">
        <f>IF($A22="","",SUMIFS('Cobros'!$F$2:$F$601,'Cobros'!$B$2:$B$601,$A22,'Cobros'!$A$2:$A$601,"&gt;="&amp;DATE($B$2,1,1),'Cobros'!$A$2:$A$601,"&lt;"&amp;DATE($B$2+1,1,1)))</f>
        <v/>
      </c>
      <c r="E22" s="23">
        <f>IF($A22="","",N(C22)-N(D22))</f>
        <v/>
      </c>
      <c r="F22" s="25">
        <f>IF($A22="","",COUNTIFS('Cobros'!$B$2:$B$601,$A22,'Cobros'!$H$2:$H$601,"Pagado",'Cobros'!$A$2:$A$601,"&gt;="&amp;DATE($B$2,1,1),'Cobros'!$A$2:$A$601,"&lt;"&amp;DATE($B$2+1,1,1)))</f>
        <v/>
      </c>
      <c r="G22" s="25">
        <f>IF($A22="","",COUNTIFS('Cobros'!$B$2:$B$601,$A22,'Cobros'!$H$2:$H$601,"Impagado",'Cobros'!$A$2:$A$601,"&gt;="&amp;DATE($B$2,1,1),'Cobros'!$A$2:$A$601,"&lt;"&amp;DATE($B$2+1,1,1)))</f>
        <v/>
      </c>
    </row>
    <row r="23" ht="20" customHeight="1">
      <c r="A23" s="20">
        <f>IF('Viviendas'!B20="","",'Viviendas'!B20)</f>
        <v/>
      </c>
      <c r="B23" s="35">
        <f>IF($A23="","",'Viviendas'!A20)</f>
        <v/>
      </c>
      <c r="C23" s="23">
        <f>IF($A23="","",SUMIFS('Cobros'!$E$2:$E$601,'Cobros'!$B$2:$B$601,$A23,'Cobros'!$A$2:$A$601,"&gt;="&amp;DATE($B$2,1,1),'Cobros'!$A$2:$A$601,"&lt;"&amp;DATE($B$2+1,1,1)))</f>
        <v/>
      </c>
      <c r="D23" s="23">
        <f>IF($A23="","",SUMIFS('Cobros'!$F$2:$F$601,'Cobros'!$B$2:$B$601,$A23,'Cobros'!$A$2:$A$601,"&gt;="&amp;DATE($B$2,1,1),'Cobros'!$A$2:$A$601,"&lt;"&amp;DATE($B$2+1,1,1)))</f>
        <v/>
      </c>
      <c r="E23" s="23">
        <f>IF($A23="","",N(C23)-N(D23))</f>
        <v/>
      </c>
      <c r="F23" s="25">
        <f>IF($A23="","",COUNTIFS('Cobros'!$B$2:$B$601,$A23,'Cobros'!$H$2:$H$601,"Pagado",'Cobros'!$A$2:$A$601,"&gt;="&amp;DATE($B$2,1,1),'Cobros'!$A$2:$A$601,"&lt;"&amp;DATE($B$2+1,1,1)))</f>
        <v/>
      </c>
      <c r="G23" s="25">
        <f>IF($A23="","",COUNTIFS('Cobros'!$B$2:$B$601,$A23,'Cobros'!$H$2:$H$601,"Impagado",'Cobros'!$A$2:$A$601,"&gt;="&amp;DATE($B$2,1,1),'Cobros'!$A$2:$A$601,"&lt;"&amp;DATE($B$2+1,1,1)))</f>
        <v/>
      </c>
    </row>
    <row r="24" ht="20" customHeight="1">
      <c r="A24" s="20">
        <f>IF('Viviendas'!B21="","",'Viviendas'!B21)</f>
        <v/>
      </c>
      <c r="B24" s="35">
        <f>IF($A24="","",'Viviendas'!A21)</f>
        <v/>
      </c>
      <c r="C24" s="23">
        <f>IF($A24="","",SUMIFS('Cobros'!$E$2:$E$601,'Cobros'!$B$2:$B$601,$A24,'Cobros'!$A$2:$A$601,"&gt;="&amp;DATE($B$2,1,1),'Cobros'!$A$2:$A$601,"&lt;"&amp;DATE($B$2+1,1,1)))</f>
        <v/>
      </c>
      <c r="D24" s="23">
        <f>IF($A24="","",SUMIFS('Cobros'!$F$2:$F$601,'Cobros'!$B$2:$B$601,$A24,'Cobros'!$A$2:$A$601,"&gt;="&amp;DATE($B$2,1,1),'Cobros'!$A$2:$A$601,"&lt;"&amp;DATE($B$2+1,1,1)))</f>
        <v/>
      </c>
      <c r="E24" s="23">
        <f>IF($A24="","",N(C24)-N(D24))</f>
        <v/>
      </c>
      <c r="F24" s="25">
        <f>IF($A24="","",COUNTIFS('Cobros'!$B$2:$B$601,$A24,'Cobros'!$H$2:$H$601,"Pagado",'Cobros'!$A$2:$A$601,"&gt;="&amp;DATE($B$2,1,1),'Cobros'!$A$2:$A$601,"&lt;"&amp;DATE($B$2+1,1,1)))</f>
        <v/>
      </c>
      <c r="G24" s="25">
        <f>IF($A24="","",COUNTIFS('Cobros'!$B$2:$B$601,$A24,'Cobros'!$H$2:$H$601,"Impagado",'Cobros'!$A$2:$A$601,"&gt;="&amp;DATE($B$2,1,1),'Cobros'!$A$2:$A$601,"&lt;"&amp;DATE($B$2+1,1,1)))</f>
        <v/>
      </c>
    </row>
    <row r="25" ht="26" customHeight="1">
      <c r="A25" s="36" t="inlineStr">
        <is>
          <t>TOTAL</t>
        </is>
      </c>
      <c r="B25" s="36" t="n"/>
      <c r="C25" s="37">
        <f>SUM(C5:C24)</f>
        <v/>
      </c>
      <c r="D25" s="37">
        <f>SUM(D5:D24)</f>
        <v/>
      </c>
      <c r="E25" s="37">
        <f>SUM(E5:E24)</f>
        <v/>
      </c>
      <c r="F25" s="38">
        <f>SUM(F5:F24)</f>
        <v/>
      </c>
      <c r="G25" s="38">
        <f>SUM(G5:G24)</f>
        <v/>
      </c>
    </row>
    <row r="27" ht="30" customHeight="1">
      <c r="A27" s="39" t="inlineStr">
        <is>
          <t>Por mes</t>
        </is>
      </c>
    </row>
    <row r="28" ht="34" customHeight="1">
      <c r="A28" s="18" t="inlineStr">
        <is>
          <t>Mes</t>
        </is>
      </c>
      <c r="B28" s="18" t="n"/>
      <c r="C28" s="18" t="inlineStr">
        <is>
          <t>Renta del mes</t>
        </is>
      </c>
      <c r="D28" s="18" t="inlineStr">
        <is>
          <t>Cobrado</t>
        </is>
      </c>
      <c r="E28" s="18" t="inlineStr">
        <is>
          <t>Saldo</t>
        </is>
      </c>
    </row>
    <row r="29" ht="20" customHeight="1">
      <c r="A29" s="20" t="inlineStr">
        <is>
          <t>Enero</t>
        </is>
      </c>
      <c r="B29" s="20" t="n"/>
      <c r="C29" s="23">
        <f>SUMIFS('Cobros'!$E$2:$E$601,'Cobros'!$A$2:$A$601,"&gt;="&amp;DATE($B$2,1,1),'Cobros'!$A$2:$A$601,"&lt;"&amp;DATE($B$2,2,1))</f>
        <v/>
      </c>
      <c r="D29" s="23">
        <f>SUMIFS('Cobros'!$F$2:$F$601,'Cobros'!$A$2:$A$601,"&gt;="&amp;DATE($B$2,1,1),'Cobros'!$A$2:$A$601,"&lt;"&amp;DATE($B$2,2,1))</f>
        <v/>
      </c>
      <c r="E29" s="23">
        <f>C29-D29</f>
        <v/>
      </c>
    </row>
    <row r="30" ht="20" customHeight="1">
      <c r="A30" s="20" t="inlineStr">
        <is>
          <t>Febrero</t>
        </is>
      </c>
      <c r="B30" s="20" t="n"/>
      <c r="C30" s="23">
        <f>SUMIFS('Cobros'!$E$2:$E$601,'Cobros'!$A$2:$A$601,"&gt;="&amp;DATE($B$2,2,1),'Cobros'!$A$2:$A$601,"&lt;"&amp;DATE($B$2,3,1))</f>
        <v/>
      </c>
      <c r="D30" s="23">
        <f>SUMIFS('Cobros'!$F$2:$F$601,'Cobros'!$A$2:$A$601,"&gt;="&amp;DATE($B$2,2,1),'Cobros'!$A$2:$A$601,"&lt;"&amp;DATE($B$2,3,1))</f>
        <v/>
      </c>
      <c r="E30" s="23">
        <f>C30-D30</f>
        <v/>
      </c>
    </row>
    <row r="31" ht="20" customHeight="1">
      <c r="A31" s="20" t="inlineStr">
        <is>
          <t>Marzo</t>
        </is>
      </c>
      <c r="B31" s="20" t="n"/>
      <c r="C31" s="23">
        <f>SUMIFS('Cobros'!$E$2:$E$601,'Cobros'!$A$2:$A$601,"&gt;="&amp;DATE($B$2,3,1),'Cobros'!$A$2:$A$601,"&lt;"&amp;DATE($B$2,4,1))</f>
        <v/>
      </c>
      <c r="D31" s="23">
        <f>SUMIFS('Cobros'!$F$2:$F$601,'Cobros'!$A$2:$A$601,"&gt;="&amp;DATE($B$2,3,1),'Cobros'!$A$2:$A$601,"&lt;"&amp;DATE($B$2,4,1))</f>
        <v/>
      </c>
      <c r="E31" s="23">
        <f>C31-D31</f>
        <v/>
      </c>
    </row>
    <row r="32" ht="20" customHeight="1">
      <c r="A32" s="20" t="inlineStr">
        <is>
          <t>Abril</t>
        </is>
      </c>
      <c r="B32" s="20" t="n"/>
      <c r="C32" s="23">
        <f>SUMIFS('Cobros'!$E$2:$E$601,'Cobros'!$A$2:$A$601,"&gt;="&amp;DATE($B$2,4,1),'Cobros'!$A$2:$A$601,"&lt;"&amp;DATE($B$2,5,1))</f>
        <v/>
      </c>
      <c r="D32" s="23">
        <f>SUMIFS('Cobros'!$F$2:$F$601,'Cobros'!$A$2:$A$601,"&gt;="&amp;DATE($B$2,4,1),'Cobros'!$A$2:$A$601,"&lt;"&amp;DATE($B$2,5,1))</f>
        <v/>
      </c>
      <c r="E32" s="23">
        <f>C32-D32</f>
        <v/>
      </c>
    </row>
    <row r="33" ht="20" customHeight="1">
      <c r="A33" s="20" t="inlineStr">
        <is>
          <t>Mayo</t>
        </is>
      </c>
      <c r="B33" s="20" t="n"/>
      <c r="C33" s="23">
        <f>SUMIFS('Cobros'!$E$2:$E$601,'Cobros'!$A$2:$A$601,"&gt;="&amp;DATE($B$2,5,1),'Cobros'!$A$2:$A$601,"&lt;"&amp;DATE($B$2,6,1))</f>
        <v/>
      </c>
      <c r="D33" s="23">
        <f>SUMIFS('Cobros'!$F$2:$F$601,'Cobros'!$A$2:$A$601,"&gt;="&amp;DATE($B$2,5,1),'Cobros'!$A$2:$A$601,"&lt;"&amp;DATE($B$2,6,1))</f>
        <v/>
      </c>
      <c r="E33" s="23">
        <f>C33-D33</f>
        <v/>
      </c>
    </row>
    <row r="34" ht="20" customHeight="1">
      <c r="A34" s="20" t="inlineStr">
        <is>
          <t>Junio</t>
        </is>
      </c>
      <c r="B34" s="20" t="n"/>
      <c r="C34" s="23">
        <f>SUMIFS('Cobros'!$E$2:$E$601,'Cobros'!$A$2:$A$601,"&gt;="&amp;DATE($B$2,6,1),'Cobros'!$A$2:$A$601,"&lt;"&amp;DATE($B$2,7,1))</f>
        <v/>
      </c>
      <c r="D34" s="23">
        <f>SUMIFS('Cobros'!$F$2:$F$601,'Cobros'!$A$2:$A$601,"&gt;="&amp;DATE($B$2,6,1),'Cobros'!$A$2:$A$601,"&lt;"&amp;DATE($B$2,7,1))</f>
        <v/>
      </c>
      <c r="E34" s="23">
        <f>C34-D34</f>
        <v/>
      </c>
    </row>
    <row r="35" ht="20" customHeight="1">
      <c r="A35" s="20" t="inlineStr">
        <is>
          <t>Julio</t>
        </is>
      </c>
      <c r="B35" s="20" t="n"/>
      <c r="C35" s="23">
        <f>SUMIFS('Cobros'!$E$2:$E$601,'Cobros'!$A$2:$A$601,"&gt;="&amp;DATE($B$2,7,1),'Cobros'!$A$2:$A$601,"&lt;"&amp;DATE($B$2,8,1))</f>
        <v/>
      </c>
      <c r="D35" s="23">
        <f>SUMIFS('Cobros'!$F$2:$F$601,'Cobros'!$A$2:$A$601,"&gt;="&amp;DATE($B$2,7,1),'Cobros'!$A$2:$A$601,"&lt;"&amp;DATE($B$2,8,1))</f>
        <v/>
      </c>
      <c r="E35" s="23">
        <f>C35-D35</f>
        <v/>
      </c>
    </row>
    <row r="36" ht="20" customHeight="1">
      <c r="A36" s="20" t="inlineStr">
        <is>
          <t>Agosto</t>
        </is>
      </c>
      <c r="B36" s="20" t="n"/>
      <c r="C36" s="23">
        <f>SUMIFS('Cobros'!$E$2:$E$601,'Cobros'!$A$2:$A$601,"&gt;="&amp;DATE($B$2,8,1),'Cobros'!$A$2:$A$601,"&lt;"&amp;DATE($B$2,9,1))</f>
        <v/>
      </c>
      <c r="D36" s="23">
        <f>SUMIFS('Cobros'!$F$2:$F$601,'Cobros'!$A$2:$A$601,"&gt;="&amp;DATE($B$2,8,1),'Cobros'!$A$2:$A$601,"&lt;"&amp;DATE($B$2,9,1))</f>
        <v/>
      </c>
      <c r="E36" s="23">
        <f>C36-D36</f>
        <v/>
      </c>
    </row>
    <row r="37" ht="20" customHeight="1">
      <c r="A37" s="20" t="inlineStr">
        <is>
          <t>Septiembre</t>
        </is>
      </c>
      <c r="B37" s="20" t="n"/>
      <c r="C37" s="23">
        <f>SUMIFS('Cobros'!$E$2:$E$601,'Cobros'!$A$2:$A$601,"&gt;="&amp;DATE($B$2,9,1),'Cobros'!$A$2:$A$601,"&lt;"&amp;DATE($B$2,10,1))</f>
        <v/>
      </c>
      <c r="D37" s="23">
        <f>SUMIFS('Cobros'!$F$2:$F$601,'Cobros'!$A$2:$A$601,"&gt;="&amp;DATE($B$2,9,1),'Cobros'!$A$2:$A$601,"&lt;"&amp;DATE($B$2,10,1))</f>
        <v/>
      </c>
      <c r="E37" s="23">
        <f>C37-D37</f>
        <v/>
      </c>
    </row>
    <row r="38" ht="20" customHeight="1">
      <c r="A38" s="20" t="inlineStr">
        <is>
          <t>Octubre</t>
        </is>
      </c>
      <c r="B38" s="20" t="n"/>
      <c r="C38" s="23">
        <f>SUMIFS('Cobros'!$E$2:$E$601,'Cobros'!$A$2:$A$601,"&gt;="&amp;DATE($B$2,10,1),'Cobros'!$A$2:$A$601,"&lt;"&amp;DATE($B$2,11,1))</f>
        <v/>
      </c>
      <c r="D38" s="23">
        <f>SUMIFS('Cobros'!$F$2:$F$601,'Cobros'!$A$2:$A$601,"&gt;="&amp;DATE($B$2,10,1),'Cobros'!$A$2:$A$601,"&lt;"&amp;DATE($B$2,11,1))</f>
        <v/>
      </c>
      <c r="E38" s="23">
        <f>C38-D38</f>
        <v/>
      </c>
    </row>
    <row r="39" ht="20" customHeight="1">
      <c r="A39" s="20" t="inlineStr">
        <is>
          <t>Noviembre</t>
        </is>
      </c>
      <c r="B39" s="20" t="n"/>
      <c r="C39" s="23">
        <f>SUMIFS('Cobros'!$E$2:$E$601,'Cobros'!$A$2:$A$601,"&gt;="&amp;DATE($B$2,11,1),'Cobros'!$A$2:$A$601,"&lt;"&amp;DATE($B$2,12,1))</f>
        <v/>
      </c>
      <c r="D39" s="23">
        <f>SUMIFS('Cobros'!$F$2:$F$601,'Cobros'!$A$2:$A$601,"&gt;="&amp;DATE($B$2,11,1),'Cobros'!$A$2:$A$601,"&lt;"&amp;DATE($B$2,12,1))</f>
        <v/>
      </c>
      <c r="E39" s="23">
        <f>C39-D39</f>
        <v/>
      </c>
    </row>
    <row r="40" ht="20" customHeight="1">
      <c r="A40" s="20" t="inlineStr">
        <is>
          <t>Diciembre</t>
        </is>
      </c>
      <c r="B40" s="20" t="n"/>
      <c r="C40" s="23">
        <f>SUMIFS('Cobros'!$E$2:$E$601,'Cobros'!$A$2:$A$601,"&gt;="&amp;DATE($B$2,12,1),'Cobros'!$A$2:$A$601,"&lt;"&amp;DATE($B$2,13,1))</f>
        <v/>
      </c>
      <c r="D40" s="23">
        <f>SUMIFS('Cobros'!$F$2:$F$601,'Cobros'!$A$2:$A$601,"&gt;="&amp;DATE($B$2,12,1),'Cobros'!$A$2:$A$601,"&lt;"&amp;DATE($B$2,13,1))</f>
        <v/>
      </c>
      <c r="E40" s="23">
        <f>C40-D40</f>
        <v/>
      </c>
    </row>
    <row r="41" ht="26" customHeight="1">
      <c r="A41" s="36" t="inlineStr">
        <is>
          <t>TOTAL</t>
        </is>
      </c>
      <c r="B41" s="36" t="n"/>
      <c r="C41" s="37">
        <f>SUM(C29:C40)</f>
        <v/>
      </c>
      <c r="D41" s="37">
        <f>SUM(D29:D40)</f>
        <v/>
      </c>
      <c r="E41" s="37">
        <f>SUM(E29:E40)</f>
        <v/>
      </c>
    </row>
  </sheetData>
  <mergeCells count="1">
    <mergeCell ref="A3:B3"/>
  </mergeCells>
  <conditionalFormatting sqref="E5:E24">
    <cfRule type="cellIs" priority="1" operator="greaterThan" dxfId="3">
      <formula>0</formula>
    </cfRule>
  </conditionalFormatting>
  <conditionalFormatting sqref="G5:G24">
    <cfRule type="cellIs" priority="2" operator="greaterThan" dxfId="3">
      <formula>0</formula>
    </cfRule>
  </conditionalFormatting>
  <conditionalFormatting sqref="E29:E40">
    <cfRule type="cellIs" priority="3" operator="greaterThan" dxfId="3">
      <formula>0</formula>
    </cfRule>
  </conditionalFormatting>
  <pageMargins left="0.75" right="0.75" top="1" bottom="1" header="0.5" footer="0.5"/>
  <pageSetup orientation="landscape" fitToHeight="0"/>
</worksheet>
</file>

<file path=xl/worksheets/sheet5.xml><?xml version="1.0" encoding="utf-8"?>
<worksheet xmlns="http://schemas.openxmlformats.org/spreadsheetml/2006/main">
  <sheetPr>
    <tabColor rgb="00C7CDD8"/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8" customWidth="1" min="1" max="1"/>
  </cols>
  <sheetData>
    <row r="1" ht="34" customHeight="1">
      <c r="A1" s="18" t="inlineStr">
        <is>
          <t>Estado</t>
        </is>
      </c>
    </row>
    <row r="2" ht="20" customHeight="1">
      <c r="A2" s="20" t="inlineStr">
        <is>
          <t>Pagado</t>
        </is>
      </c>
    </row>
    <row r="3" ht="20" customHeight="1">
      <c r="A3" s="20" t="inlineStr">
        <is>
          <t>Pendiente</t>
        </is>
      </c>
    </row>
    <row r="4" ht="20" customHeight="1">
      <c r="A4" s="20" t="inlineStr">
        <is>
          <t>Impagado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RentDue</dc:creator>
  <dc:title>Plantilla Excel para el control de alquileres</dc:title>
  <dcterms:created xsi:type="dcterms:W3CDTF">2026-10-04T00:12:54Z</dcterms:created>
  <dcterms:modified xsi:type="dcterms:W3CDTF">2026-10-04T00:12:55Z</dcterms:modified>
</cp:coreProperties>
</file>