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truzioni" sheetId="1" state="visible" r:id="rId1"/>
    <sheet name="Prenotazioni" sheetId="2" state="visible" r:id="rId2"/>
    <sheet name="Spese" sheetId="3" state="visible" r:id="rId3"/>
    <sheet name="Riepilogo" sheetId="4" state="visible" r:id="rId4"/>
    <sheet name="Elench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DD/MM/YYYY"/>
    <numFmt numFmtId="166" formatCode="#,##0.00\ &quot;€&quot;"/>
  </numFmts>
  <fonts count="9">
    <font>
      <name val="Calibri"/>
      <family val="2"/>
      <color theme="1"/>
      <sz val="11"/>
      <scheme val="minor"/>
    </font>
    <font>
      <b val="1"/>
      <color rgb="000D7D74"/>
      <sz val="16"/>
    </font>
    <font>
      <color rgb="00334155"/>
      <sz val="10.5"/>
    </font>
    <font>
      <b val="1"/>
      <color rgb="001E293B"/>
      <sz val="12"/>
    </font>
    <font>
      <b val="1"/>
      <color rgb="00FFFFFF"/>
      <sz val="11"/>
    </font>
    <font>
      <i val="1"/>
      <color rgb="0064748B"/>
    </font>
    <font>
      <b val="1"/>
      <sz val="11"/>
    </font>
    <font>
      <b val="1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0D7D74"/>
      </patternFill>
    </fill>
    <fill>
      <patternFill patternType="solid">
        <fgColor rgb="00EEF7F6"/>
      </patternFill>
    </fill>
  </fills>
  <borders count="2">
    <border>
      <left/>
      <right/>
      <top/>
      <bottom/>
      <diagonal/>
    </border>
    <border>
      <bottom style="thin">
        <color rgb="00BCDE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165" fontId="0" fillId="0" borderId="0" pivotButton="0" quotePrefix="0" xfId="0"/>
    <xf numFmtId="1" fontId="0" fillId="0" borderId="0" pivotButton="0" quotePrefix="0" xfId="0"/>
    <xf numFmtId="166" fontId="0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1" fontId="7" fillId="3" borderId="0" pivotButton="0" quotePrefix="0" xfId="0"/>
    <xf numFmtId="0" fontId="8" fillId="0" borderId="0" pivotButton="0" quotePrefix="0" xfId="0"/>
    <xf numFmtId="166" fontId="8" fillId="3" borderId="0" pivotButton="0" quotePrefix="0" xfId="0"/>
    <xf numFmtId="1" fontId="8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7D74"/>
    <outlinePr summaryBelow="1" summaryRight="1"/>
    <pageSetUpPr/>
  </sheetPr>
  <dimension ref="A1:A27"/>
  <sheetViews>
    <sheetView showGridLines="0" workbookViewId="0">
      <selection activeCell="A1" sqref="A1"/>
    </sheetView>
  </sheetViews>
  <sheetFormatPr baseColWidth="8" defaultRowHeight="15"/>
  <cols>
    <col width="112" customWidth="1" min="1" max="1"/>
  </cols>
  <sheetData>
    <row r="1" ht="30" customHeight="1">
      <c r="A1" s="1" t="inlineStr">
        <is>
          <t>Foglio di entrate e uscite per gli affitti brevi</t>
        </is>
      </c>
    </row>
    <row r="2" ht="30" customHeight="1">
      <c r="A2" s="2" t="inlineStr">
        <is>
          <t>Realizzato da RentDue · rentdue.app · uso libero, privato o professionale. Si apre in Excel, LibreOffice, Numbers e Google Fogli (File › Importa).</t>
        </is>
      </c>
    </row>
    <row r="3" ht="14" customHeight="1">
      <c r="A3" s="3" t="n"/>
    </row>
    <row r="4" ht="24" customHeight="1">
      <c r="A4" s="4" t="inlineStr">
        <is>
          <t>Come si usa, in cinque passi</t>
        </is>
      </c>
    </row>
    <row r="5" ht="30" customHeight="1">
      <c r="A5" s="2" t="inlineStr">
        <is>
          <t>1. Nel foglio « Elenchi » scrivi i nomi dei tuoi alloggi e correggi la percentuale di commissione di ogni canale con quella che paghi davvero.</t>
        </is>
      </c>
    </row>
    <row r="6" ht="30" customHeight="1">
      <c r="A6" s="2" t="inlineStr">
        <is>
          <t>2. In « Prenotazioni », una riga per soggiorno. Scegliendo il canale la percentuale si compila da sola; commissione in euro e netto si calcolano.</t>
        </is>
      </c>
    </row>
    <row r="7" ht="15" customHeight="1">
      <c r="A7" s="2" t="inlineStr">
        <is>
          <t>3. In « Spese », una riga per spesa, con il suo alloggio e la sua categoria.</t>
        </is>
      </c>
    </row>
    <row r="8" ht="30" customHeight="1">
      <c r="A8" s="2" t="inlineStr">
        <is>
          <t>4. In « Riepilogo » cambia l'anno in alto: i dodici mesi, il dettaglio per alloggio e quello per canale si ricalcolano.</t>
        </is>
      </c>
    </row>
    <row r="9" ht="15" customHeight="1">
      <c r="A9" s="2" t="inlineStr">
        <is>
          <t>5. Cancella le righe di esempio (quelle con ESEMPIO nelle note) prima di iniziare.</t>
        </is>
      </c>
    </row>
    <row r="10" ht="14" customHeight="1">
      <c r="A10" s="3" t="n"/>
    </row>
    <row r="11" ht="24" customHeight="1">
      <c r="A11" s="4" t="inlineStr">
        <is>
          <t>I tre importi che quasi tutti i fogli mescolano</t>
        </is>
      </c>
    </row>
    <row r="12" ht="30" customHeight="1">
      <c r="A12" s="2" t="inlineStr">
        <is>
          <t>Prezzo del soggiorno, pulizia e imposta di soggiorno non sono la stessa cosa e non si trattano allo stesso modo:</t>
        </is>
      </c>
    </row>
    <row r="13" ht="30" customHeight="1">
      <c r="A13" s="2" t="inlineStr">
        <is>
          <t>· La pulizia che addebiti all'ospite fa parte dell'importo su cui il canale calcola la commissione. Per questo il foglio la somma prima.</t>
        </is>
      </c>
    </row>
    <row r="14" ht="30" customHeight="1">
      <c r="A14" s="2" t="inlineStr">
        <is>
          <t>· L'imposta di soggiorno la incassi per il Comune: entra ed esce. Non è un tuo ricavo, quindi resta fuori dal « Netto per te » e ha un totale a parte.</t>
        </is>
      </c>
    </row>
    <row r="15" ht="30" customHeight="1">
      <c r="A15" s="2" t="inlineStr">
        <is>
          <t>· « Netto per te » è prezzo + pulizia − commissione. È il numero con cui si decide; l'importo grande che la piattaforma festeggia non lo è.</t>
        </is>
      </c>
    </row>
    <row r="16" ht="14" customHeight="1">
      <c r="A16" s="3" t="n"/>
    </row>
    <row r="17" ht="24" customHeight="1">
      <c r="A17" s="4" t="inlineStr">
        <is>
          <t>Due avvertenze</t>
        </is>
      </c>
    </row>
    <row r="18" ht="30" customHeight="1">
      <c r="A18" s="2" t="inlineStr">
        <is>
          <t>· Le percentuali di commissione sono precompilate a titolo indicativo. Dipendono dal paese, dal tipo di annuncio e dal tuo contratto: verifica le tue nel pannello del canale e correggile in « Elenchi ».</t>
        </is>
      </c>
    </row>
    <row r="19" ht="45" customHeight="1">
      <c r="A19" s="2" t="inlineStr">
        <is>
          <t>· Con la cedolare secca l'imposta si calcola sul canone lordo e le spese non si deducono: tenerle tracciate serve a confrontare i regimi e a sapere quanto guadagni davvero, non a dedurre riga per riga. Questo foglio non sostituisce il tuo commercialista.</t>
        </is>
      </c>
    </row>
    <row r="20" ht="14" customHeight="1">
      <c r="A20" s="3" t="n"/>
    </row>
    <row r="21" ht="24" customHeight="1">
      <c r="A21" s="4" t="inlineStr">
        <is>
          <t>Dove si ferma un foglio di calcolo (e non è un segreto)</t>
        </is>
      </c>
    </row>
    <row r="22" ht="15" customHeight="1">
      <c r="A22" s="2" t="inlineStr">
        <is>
          <t>Questo è un foglio di calcolo onesto, non un programma. I suoi limiti veri:</t>
        </is>
      </c>
    </row>
    <row r="23" ht="15" customHeight="1">
      <c r="A23" s="2" t="inlineStr">
        <is>
          <t>· Non conserva la foto dello scontrino. La fattura dell'idraulico resta nel telefono.</t>
        </is>
      </c>
    </row>
    <row r="24" ht="30" customHeight="1">
      <c r="A24" s="2" t="inlineStr">
        <is>
          <t>· Tutto si digita a mano al computer, di solito giorni dopo. È lì che si perdono le spese piccole, che in un anno sono la maggioranza.</t>
        </is>
      </c>
    </row>
    <row r="25" ht="15" customHeight="1">
      <c r="A25" s="2" t="inlineStr">
        <is>
          <t>· Non avvisa di una sovrapposizione fra canali né di un incasso mai arrivato.</t>
        </is>
      </c>
    </row>
    <row r="26" ht="30" customHeight="1">
      <c r="A26" s="2" t="inlineStr">
        <is>
          <t>· Con tre o quattro alloggi sono centinaia di righe all'anno e il foglio diventa il lavoro invece dello strumento.</t>
        </is>
      </c>
    </row>
    <row r="27" ht="45" customHeight="1">
      <c r="A27" s="2" t="inlineStr">
        <is>
          <t>Arrivato a quel punto, RentDue Stays fa la stessa cosa dal telefono, senza account e senza connessione: prenotazione annotata sul momento, foto dello scontrino allegata, netto per alloggio e per canale calcolato. Lo trovi su rentdue.app/stays/it/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D74"/>
    <outlinePr summaryBelow="1" summaryRight="1"/>
    <pageSetUpPr/>
  </sheetPr>
  <dimension ref="A1:O401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22" customWidth="1" min="3" max="3"/>
    <col width="12" customWidth="1" min="4" max="4"/>
    <col width="12" customWidth="1" min="5" max="5"/>
    <col width="9" customWidth="1" min="6" max="6"/>
    <col width="19" customWidth="1" min="7" max="7"/>
    <col width="18" customWidth="1" min="8" max="8"/>
    <col width="13" customWidth="1" min="9" max="9"/>
    <col width="14" customWidth="1" min="10" max="10"/>
    <col width="14" customWidth="1" min="11" max="11"/>
    <col width="24" customWidth="1" min="12" max="12"/>
    <col width="15" customWidth="1" min="13" max="13"/>
    <col width="12" customWidth="1" min="14" max="14"/>
    <col width="34" customWidth="1" min="15" max="15"/>
  </cols>
  <sheetData>
    <row r="1" ht="32" customHeight="1">
      <c r="A1" s="5" t="inlineStr">
        <is>
          <t>Alloggio</t>
        </is>
      </c>
      <c r="B1" s="5" t="inlineStr">
        <is>
          <t>Canale</t>
        </is>
      </c>
      <c r="C1" s="5" t="inlineStr">
        <is>
          <t>Ospite o riferimento</t>
        </is>
      </c>
      <c r="D1" s="5" t="inlineStr">
        <is>
          <t>Check-in</t>
        </is>
      </c>
      <c r="E1" s="5" t="inlineStr">
        <is>
          <t>Check-out</t>
        </is>
      </c>
      <c r="F1" s="5" t="inlineStr">
        <is>
          <t>Notti</t>
        </is>
      </c>
      <c r="G1" s="5" t="inlineStr">
        <is>
          <t>Prezzo del soggiorno</t>
        </is>
      </c>
      <c r="H1" s="5" t="inlineStr">
        <is>
          <t>Pulizia addebitata</t>
        </is>
      </c>
      <c r="I1" s="5" t="inlineStr">
        <is>
          <t>Commissione %</t>
        </is>
      </c>
      <c r="J1" s="5" t="inlineStr">
        <is>
          <t>Commissione €</t>
        </is>
      </c>
      <c r="K1" s="5" t="inlineStr">
        <is>
          <t>Netto per te</t>
        </is>
      </c>
      <c r="L1" s="5" t="inlineStr">
        <is>
          <t>Imposta di soggiorno incassata</t>
        </is>
      </c>
      <c r="M1" s="5" t="inlineStr">
        <is>
          <t>Data di incasso</t>
        </is>
      </c>
      <c r="N1" s="5" t="inlineStr">
        <is>
          <t>Incassato?</t>
        </is>
      </c>
      <c r="O1" s="5" t="inlineStr">
        <is>
          <t>Note</t>
        </is>
      </c>
    </row>
    <row r="2">
      <c r="A2" t="inlineStr">
        <is>
          <t>Appartamento centro</t>
        </is>
      </c>
      <c r="B2" t="inlineStr">
        <is>
          <t>Airbnb (commissione condivisa)</t>
        </is>
      </c>
      <c r="C2" t="inlineStr">
        <is>
          <t>HMABC123</t>
        </is>
      </c>
      <c r="D2" s="6" t="n">
        <v>46206</v>
      </c>
      <c r="E2" s="6" t="n">
        <v>46210</v>
      </c>
      <c r="F2" s="7">
        <f>IF(OR($D2="",$E2=""),"",$E2-$D2)</f>
        <v/>
      </c>
      <c r="G2" s="8" t="n">
        <v>480</v>
      </c>
      <c r="H2" s="8" t="n">
        <v>60</v>
      </c>
      <c r="I2" s="9">
        <f>IF($B2="","",IFERROR(VLOOKUP($B2,'Elenchi'!$A$2:$B$7,2,FALSE),0))</f>
        <v/>
      </c>
      <c r="J2" s="8">
        <f>IF($B2="","",ROUND((N($G2)+N($H2))*N($I2),2))</f>
        <v/>
      </c>
      <c r="K2" s="8">
        <f>IF($B2="","",N($G2)+N($H2)-N($J2))</f>
        <v/>
      </c>
      <c r="L2" s="8" t="n">
        <v>4.4</v>
      </c>
      <c r="M2" s="6" t="n">
        <v>46211</v>
      </c>
      <c r="N2" t="inlineStr">
        <is>
          <t>Sì</t>
        </is>
      </c>
      <c r="O2" s="10" t="inlineStr">
        <is>
          <t>ESEMPIO — da cancellare</t>
        </is>
      </c>
    </row>
    <row r="3">
      <c r="A3" t="inlineStr">
        <is>
          <t>Appartamento centro</t>
        </is>
      </c>
      <c r="B3" t="inlineStr">
        <is>
          <t>Booking.com</t>
        </is>
      </c>
      <c r="C3" t="inlineStr">
        <is>
          <t>1234567890</t>
        </is>
      </c>
      <c r="D3" s="6" t="n">
        <v>46221</v>
      </c>
      <c r="E3" s="6" t="n">
        <v>46225</v>
      </c>
      <c r="F3" s="7">
        <f>IF(OR($D3="",$E3=""),"",$E3-$D3)</f>
        <v/>
      </c>
      <c r="G3" s="8" t="n">
        <v>520</v>
      </c>
      <c r="H3" s="8" t="n">
        <v>60</v>
      </c>
      <c r="I3" s="9">
        <f>IF($B3="","",IFERROR(VLOOKUP($B3,'Elenchi'!$A$2:$B$7,2,FALSE),0))</f>
        <v/>
      </c>
      <c r="J3" s="8">
        <f>IF($B3="","",ROUND((N($G3)+N($H3))*N($I3),2))</f>
        <v/>
      </c>
      <c r="K3" s="8">
        <f>IF($B3="","",N($G3)+N($H3)-N($J3))</f>
        <v/>
      </c>
      <c r="L3" s="8" t="n">
        <v>4.4</v>
      </c>
      <c r="M3" s="6" t="n">
        <v>46236</v>
      </c>
      <c r="N3" t="inlineStr">
        <is>
          <t>Sì</t>
        </is>
      </c>
      <c r="O3" s="10" t="inlineStr">
        <is>
          <t>ESEMPIO — da cancellare</t>
        </is>
      </c>
    </row>
    <row r="4">
      <c r="A4" t="inlineStr">
        <is>
          <t>Casa al mare</t>
        </is>
      </c>
      <c r="B4" t="inlineStr">
        <is>
          <t>Prenotazione diretta</t>
        </is>
      </c>
      <c r="C4" t="inlineStr">
        <is>
          <t>WhatsApp Marta</t>
        </is>
      </c>
      <c r="D4" s="6" t="n">
        <v>46235</v>
      </c>
      <c r="E4" s="6" t="n">
        <v>46242</v>
      </c>
      <c r="F4" s="7">
        <f>IF(OR($D4="",$E4=""),"",$E4-$D4)</f>
        <v/>
      </c>
      <c r="G4" s="8" t="n">
        <v>910</v>
      </c>
      <c r="H4" s="8" t="n">
        <v>70</v>
      </c>
      <c r="I4" s="9">
        <f>IF($B4="","",IFERROR(VLOOKUP($B4,'Elenchi'!$A$2:$B$7,2,FALSE),0))</f>
        <v/>
      </c>
      <c r="J4" s="8">
        <f>IF($B4="","",ROUND((N($G4)+N($H4))*N($I4),2))</f>
        <v/>
      </c>
      <c r="K4" s="8">
        <f>IF($B4="","",N($G4)+N($H4)-N($J4))</f>
        <v/>
      </c>
      <c r="L4" s="8" t="n">
        <v>7.7</v>
      </c>
      <c r="M4" s="6" t="n"/>
      <c r="N4" t="inlineStr">
        <is>
          <t>No</t>
        </is>
      </c>
      <c r="O4" s="10" t="inlineStr">
        <is>
          <t>ESEMPIO — da cancellare</t>
        </is>
      </c>
    </row>
    <row r="5">
      <c r="D5" s="6" t="n"/>
      <c r="E5" s="6" t="n"/>
      <c r="F5" s="7">
        <f>IF(OR($D5="",$E5=""),"",$E5-$D5)</f>
        <v/>
      </c>
      <c r="G5" s="8" t="n"/>
      <c r="H5" s="8" t="n"/>
      <c r="I5" s="9">
        <f>IF($B5="","",IFERROR(VLOOKUP($B5,'Elenchi'!$A$2:$B$7,2,FALSE),0))</f>
        <v/>
      </c>
      <c r="J5" s="8">
        <f>IF($B5="","",ROUND((N($G5)+N($H5))*N($I5),2))</f>
        <v/>
      </c>
      <c r="K5" s="8">
        <f>IF($B5="","",N($G5)+N($H5)-N($J5))</f>
        <v/>
      </c>
      <c r="L5" s="8" t="n"/>
      <c r="M5" s="6" t="n"/>
    </row>
    <row r="6">
      <c r="D6" s="6" t="n"/>
      <c r="E6" s="6" t="n"/>
      <c r="F6" s="7">
        <f>IF(OR($D6="",$E6=""),"",$E6-$D6)</f>
        <v/>
      </c>
      <c r="G6" s="8" t="n"/>
      <c r="H6" s="8" t="n"/>
      <c r="I6" s="9">
        <f>IF($B6="","",IFERROR(VLOOKUP($B6,'Elenchi'!$A$2:$B$7,2,FALSE),0))</f>
        <v/>
      </c>
      <c r="J6" s="8">
        <f>IF($B6="","",ROUND((N($G6)+N($H6))*N($I6),2))</f>
        <v/>
      </c>
      <c r="K6" s="8">
        <f>IF($B6="","",N($G6)+N($H6)-N($J6))</f>
        <v/>
      </c>
      <c r="L6" s="8" t="n"/>
      <c r="M6" s="6" t="n"/>
    </row>
    <row r="7">
      <c r="D7" s="6" t="n"/>
      <c r="E7" s="6" t="n"/>
      <c r="F7" s="7">
        <f>IF(OR($D7="",$E7=""),"",$E7-$D7)</f>
        <v/>
      </c>
      <c r="G7" s="8" t="n"/>
      <c r="H7" s="8" t="n"/>
      <c r="I7" s="9">
        <f>IF($B7="","",IFERROR(VLOOKUP($B7,'Elenchi'!$A$2:$B$7,2,FALSE),0))</f>
        <v/>
      </c>
      <c r="J7" s="8">
        <f>IF($B7="","",ROUND((N($G7)+N($H7))*N($I7),2))</f>
        <v/>
      </c>
      <c r="K7" s="8">
        <f>IF($B7="","",N($G7)+N($H7)-N($J7))</f>
        <v/>
      </c>
      <c r="L7" s="8" t="n"/>
      <c r="M7" s="6" t="n"/>
    </row>
    <row r="8">
      <c r="D8" s="6" t="n"/>
      <c r="E8" s="6" t="n"/>
      <c r="F8" s="7">
        <f>IF(OR($D8="",$E8=""),"",$E8-$D8)</f>
        <v/>
      </c>
      <c r="G8" s="8" t="n"/>
      <c r="H8" s="8" t="n"/>
      <c r="I8" s="9">
        <f>IF($B8="","",IFERROR(VLOOKUP($B8,'Elenchi'!$A$2:$B$7,2,FALSE),0))</f>
        <v/>
      </c>
      <c r="J8" s="8">
        <f>IF($B8="","",ROUND((N($G8)+N($H8))*N($I8),2))</f>
        <v/>
      </c>
      <c r="K8" s="8">
        <f>IF($B8="","",N($G8)+N($H8)-N($J8))</f>
        <v/>
      </c>
      <c r="L8" s="8" t="n"/>
      <c r="M8" s="6" t="n"/>
    </row>
    <row r="9">
      <c r="D9" s="6" t="n"/>
      <c r="E9" s="6" t="n"/>
      <c r="F9" s="7">
        <f>IF(OR($D9="",$E9=""),"",$E9-$D9)</f>
        <v/>
      </c>
      <c r="G9" s="8" t="n"/>
      <c r="H9" s="8" t="n"/>
      <c r="I9" s="9">
        <f>IF($B9="","",IFERROR(VLOOKUP($B9,'Elenchi'!$A$2:$B$7,2,FALSE),0))</f>
        <v/>
      </c>
      <c r="J9" s="8">
        <f>IF($B9="","",ROUND((N($G9)+N($H9))*N($I9),2))</f>
        <v/>
      </c>
      <c r="K9" s="8">
        <f>IF($B9="","",N($G9)+N($H9)-N($J9))</f>
        <v/>
      </c>
      <c r="L9" s="8" t="n"/>
      <c r="M9" s="6" t="n"/>
    </row>
    <row r="10">
      <c r="D10" s="6" t="n"/>
      <c r="E10" s="6" t="n"/>
      <c r="F10" s="7">
        <f>IF(OR($D10="",$E10=""),"",$E10-$D10)</f>
        <v/>
      </c>
      <c r="G10" s="8" t="n"/>
      <c r="H10" s="8" t="n"/>
      <c r="I10" s="9">
        <f>IF($B10="","",IFERROR(VLOOKUP($B10,'Elenchi'!$A$2:$B$7,2,FALSE),0))</f>
        <v/>
      </c>
      <c r="J10" s="8">
        <f>IF($B10="","",ROUND((N($G10)+N($H10))*N($I10),2))</f>
        <v/>
      </c>
      <c r="K10" s="8">
        <f>IF($B10="","",N($G10)+N($H10)-N($J10))</f>
        <v/>
      </c>
      <c r="L10" s="8" t="n"/>
      <c r="M10" s="6" t="n"/>
    </row>
    <row r="11">
      <c r="D11" s="6" t="n"/>
      <c r="E11" s="6" t="n"/>
      <c r="F11" s="7">
        <f>IF(OR($D11="",$E11=""),"",$E11-$D11)</f>
        <v/>
      </c>
      <c r="G11" s="8" t="n"/>
      <c r="H11" s="8" t="n"/>
      <c r="I11" s="9">
        <f>IF($B11="","",IFERROR(VLOOKUP($B11,'Elenchi'!$A$2:$B$7,2,FALSE),0))</f>
        <v/>
      </c>
      <c r="J11" s="8">
        <f>IF($B11="","",ROUND((N($G11)+N($H11))*N($I11),2))</f>
        <v/>
      </c>
      <c r="K11" s="8">
        <f>IF($B11="","",N($G11)+N($H11)-N($J11))</f>
        <v/>
      </c>
      <c r="L11" s="8" t="n"/>
      <c r="M11" s="6" t="n"/>
    </row>
    <row r="12">
      <c r="D12" s="6" t="n"/>
      <c r="E12" s="6" t="n"/>
      <c r="F12" s="7">
        <f>IF(OR($D12="",$E12=""),"",$E12-$D12)</f>
        <v/>
      </c>
      <c r="G12" s="8" t="n"/>
      <c r="H12" s="8" t="n"/>
      <c r="I12" s="9">
        <f>IF($B12="","",IFERROR(VLOOKUP($B12,'Elenchi'!$A$2:$B$7,2,FALSE),0))</f>
        <v/>
      </c>
      <c r="J12" s="8">
        <f>IF($B12="","",ROUND((N($G12)+N($H12))*N($I12),2))</f>
        <v/>
      </c>
      <c r="K12" s="8">
        <f>IF($B12="","",N($G12)+N($H12)-N($J12))</f>
        <v/>
      </c>
      <c r="L12" s="8" t="n"/>
      <c r="M12" s="6" t="n"/>
    </row>
    <row r="13">
      <c r="D13" s="6" t="n"/>
      <c r="E13" s="6" t="n"/>
      <c r="F13" s="7">
        <f>IF(OR($D13="",$E13=""),"",$E13-$D13)</f>
        <v/>
      </c>
      <c r="G13" s="8" t="n"/>
      <c r="H13" s="8" t="n"/>
      <c r="I13" s="9">
        <f>IF($B13="","",IFERROR(VLOOKUP($B13,'Elenchi'!$A$2:$B$7,2,FALSE),0))</f>
        <v/>
      </c>
      <c r="J13" s="8">
        <f>IF($B13="","",ROUND((N($G13)+N($H13))*N($I13),2))</f>
        <v/>
      </c>
      <c r="K13" s="8">
        <f>IF($B13="","",N($G13)+N($H13)-N($J13))</f>
        <v/>
      </c>
      <c r="L13" s="8" t="n"/>
      <c r="M13" s="6" t="n"/>
    </row>
    <row r="14">
      <c r="D14" s="6" t="n"/>
      <c r="E14" s="6" t="n"/>
      <c r="F14" s="7">
        <f>IF(OR($D14="",$E14=""),"",$E14-$D14)</f>
        <v/>
      </c>
      <c r="G14" s="8" t="n"/>
      <c r="H14" s="8" t="n"/>
      <c r="I14" s="9">
        <f>IF($B14="","",IFERROR(VLOOKUP($B14,'Elenchi'!$A$2:$B$7,2,FALSE),0))</f>
        <v/>
      </c>
      <c r="J14" s="8">
        <f>IF($B14="","",ROUND((N($G14)+N($H14))*N($I14),2))</f>
        <v/>
      </c>
      <c r="K14" s="8">
        <f>IF($B14="","",N($G14)+N($H14)-N($J14))</f>
        <v/>
      </c>
      <c r="L14" s="8" t="n"/>
      <c r="M14" s="6" t="n"/>
    </row>
    <row r="15">
      <c r="D15" s="6" t="n"/>
      <c r="E15" s="6" t="n"/>
      <c r="F15" s="7">
        <f>IF(OR($D15="",$E15=""),"",$E15-$D15)</f>
        <v/>
      </c>
      <c r="G15" s="8" t="n"/>
      <c r="H15" s="8" t="n"/>
      <c r="I15" s="9">
        <f>IF($B15="","",IFERROR(VLOOKUP($B15,'Elenchi'!$A$2:$B$7,2,FALSE),0))</f>
        <v/>
      </c>
      <c r="J15" s="8">
        <f>IF($B15="","",ROUND((N($G15)+N($H15))*N($I15),2))</f>
        <v/>
      </c>
      <c r="K15" s="8">
        <f>IF($B15="","",N($G15)+N($H15)-N($J15))</f>
        <v/>
      </c>
      <c r="L15" s="8" t="n"/>
      <c r="M15" s="6" t="n"/>
    </row>
    <row r="16">
      <c r="D16" s="6" t="n"/>
      <c r="E16" s="6" t="n"/>
      <c r="F16" s="7">
        <f>IF(OR($D16="",$E16=""),"",$E16-$D16)</f>
        <v/>
      </c>
      <c r="G16" s="8" t="n"/>
      <c r="H16" s="8" t="n"/>
      <c r="I16" s="9">
        <f>IF($B16="","",IFERROR(VLOOKUP($B16,'Elenchi'!$A$2:$B$7,2,FALSE),0))</f>
        <v/>
      </c>
      <c r="J16" s="8">
        <f>IF($B16="","",ROUND((N($G16)+N($H16))*N($I16),2))</f>
        <v/>
      </c>
      <c r="K16" s="8">
        <f>IF($B16="","",N($G16)+N($H16)-N($J16))</f>
        <v/>
      </c>
      <c r="L16" s="8" t="n"/>
      <c r="M16" s="6" t="n"/>
    </row>
    <row r="17">
      <c r="D17" s="6" t="n"/>
      <c r="E17" s="6" t="n"/>
      <c r="F17" s="7">
        <f>IF(OR($D17="",$E17=""),"",$E17-$D17)</f>
        <v/>
      </c>
      <c r="G17" s="8" t="n"/>
      <c r="H17" s="8" t="n"/>
      <c r="I17" s="9">
        <f>IF($B17="","",IFERROR(VLOOKUP($B17,'Elenchi'!$A$2:$B$7,2,FALSE),0))</f>
        <v/>
      </c>
      <c r="J17" s="8">
        <f>IF($B17="","",ROUND((N($G17)+N($H17))*N($I17),2))</f>
        <v/>
      </c>
      <c r="K17" s="8">
        <f>IF($B17="","",N($G17)+N($H17)-N($J17))</f>
        <v/>
      </c>
      <c r="L17" s="8" t="n"/>
      <c r="M17" s="6" t="n"/>
    </row>
    <row r="18">
      <c r="D18" s="6" t="n"/>
      <c r="E18" s="6" t="n"/>
      <c r="F18" s="7">
        <f>IF(OR($D18="",$E18=""),"",$E18-$D18)</f>
        <v/>
      </c>
      <c r="G18" s="8" t="n"/>
      <c r="H18" s="8" t="n"/>
      <c r="I18" s="9">
        <f>IF($B18="","",IFERROR(VLOOKUP($B18,'Elenchi'!$A$2:$B$7,2,FALSE),0))</f>
        <v/>
      </c>
      <c r="J18" s="8">
        <f>IF($B18="","",ROUND((N($G18)+N($H18))*N($I18),2))</f>
        <v/>
      </c>
      <c r="K18" s="8">
        <f>IF($B18="","",N($G18)+N($H18)-N($J18))</f>
        <v/>
      </c>
      <c r="L18" s="8" t="n"/>
      <c r="M18" s="6" t="n"/>
    </row>
    <row r="19">
      <c r="D19" s="6" t="n"/>
      <c r="E19" s="6" t="n"/>
      <c r="F19" s="7">
        <f>IF(OR($D19="",$E19=""),"",$E19-$D19)</f>
        <v/>
      </c>
      <c r="G19" s="8" t="n"/>
      <c r="H19" s="8" t="n"/>
      <c r="I19" s="9">
        <f>IF($B19="","",IFERROR(VLOOKUP($B19,'Elenchi'!$A$2:$B$7,2,FALSE),0))</f>
        <v/>
      </c>
      <c r="J19" s="8">
        <f>IF($B19="","",ROUND((N($G19)+N($H19))*N($I19),2))</f>
        <v/>
      </c>
      <c r="K19" s="8">
        <f>IF($B19="","",N($G19)+N($H19)-N($J19))</f>
        <v/>
      </c>
      <c r="L19" s="8" t="n"/>
      <c r="M19" s="6" t="n"/>
    </row>
    <row r="20">
      <c r="D20" s="6" t="n"/>
      <c r="E20" s="6" t="n"/>
      <c r="F20" s="7">
        <f>IF(OR($D20="",$E20=""),"",$E20-$D20)</f>
        <v/>
      </c>
      <c r="G20" s="8" t="n"/>
      <c r="H20" s="8" t="n"/>
      <c r="I20" s="9">
        <f>IF($B20="","",IFERROR(VLOOKUP($B20,'Elenchi'!$A$2:$B$7,2,FALSE),0))</f>
        <v/>
      </c>
      <c r="J20" s="8">
        <f>IF($B20="","",ROUND((N($G20)+N($H20))*N($I20),2))</f>
        <v/>
      </c>
      <c r="K20" s="8">
        <f>IF($B20="","",N($G20)+N($H20)-N($J20))</f>
        <v/>
      </c>
      <c r="L20" s="8" t="n"/>
      <c r="M20" s="6" t="n"/>
    </row>
    <row r="21">
      <c r="D21" s="6" t="n"/>
      <c r="E21" s="6" t="n"/>
      <c r="F21" s="7">
        <f>IF(OR($D21="",$E21=""),"",$E21-$D21)</f>
        <v/>
      </c>
      <c r="G21" s="8" t="n"/>
      <c r="H21" s="8" t="n"/>
      <c r="I21" s="9">
        <f>IF($B21="","",IFERROR(VLOOKUP($B21,'Elenchi'!$A$2:$B$7,2,FALSE),0))</f>
        <v/>
      </c>
      <c r="J21" s="8">
        <f>IF($B21="","",ROUND((N($G21)+N($H21))*N($I21),2))</f>
        <v/>
      </c>
      <c r="K21" s="8">
        <f>IF($B21="","",N($G21)+N($H21)-N($J21))</f>
        <v/>
      </c>
      <c r="L21" s="8" t="n"/>
      <c r="M21" s="6" t="n"/>
    </row>
    <row r="22">
      <c r="D22" s="6" t="n"/>
      <c r="E22" s="6" t="n"/>
      <c r="F22" s="7">
        <f>IF(OR($D22="",$E22=""),"",$E22-$D22)</f>
        <v/>
      </c>
      <c r="G22" s="8" t="n"/>
      <c r="H22" s="8" t="n"/>
      <c r="I22" s="9">
        <f>IF($B22="","",IFERROR(VLOOKUP($B22,'Elenchi'!$A$2:$B$7,2,FALSE),0))</f>
        <v/>
      </c>
      <c r="J22" s="8">
        <f>IF($B22="","",ROUND((N($G22)+N($H22))*N($I22),2))</f>
        <v/>
      </c>
      <c r="K22" s="8">
        <f>IF($B22="","",N($G22)+N($H22)-N($J22))</f>
        <v/>
      </c>
      <c r="L22" s="8" t="n"/>
      <c r="M22" s="6" t="n"/>
    </row>
    <row r="23">
      <c r="D23" s="6" t="n"/>
      <c r="E23" s="6" t="n"/>
      <c r="F23" s="7">
        <f>IF(OR($D23="",$E23=""),"",$E23-$D23)</f>
        <v/>
      </c>
      <c r="G23" s="8" t="n"/>
      <c r="H23" s="8" t="n"/>
      <c r="I23" s="9">
        <f>IF($B23="","",IFERROR(VLOOKUP($B23,'Elenchi'!$A$2:$B$7,2,FALSE),0))</f>
        <v/>
      </c>
      <c r="J23" s="8">
        <f>IF($B23="","",ROUND((N($G23)+N($H23))*N($I23),2))</f>
        <v/>
      </c>
      <c r="K23" s="8">
        <f>IF($B23="","",N($G23)+N($H23)-N($J23))</f>
        <v/>
      </c>
      <c r="L23" s="8" t="n"/>
      <c r="M23" s="6" t="n"/>
    </row>
    <row r="24">
      <c r="D24" s="6" t="n"/>
      <c r="E24" s="6" t="n"/>
      <c r="F24" s="7">
        <f>IF(OR($D24="",$E24=""),"",$E24-$D24)</f>
        <v/>
      </c>
      <c r="G24" s="8" t="n"/>
      <c r="H24" s="8" t="n"/>
      <c r="I24" s="9">
        <f>IF($B24="","",IFERROR(VLOOKUP($B24,'Elenchi'!$A$2:$B$7,2,FALSE),0))</f>
        <v/>
      </c>
      <c r="J24" s="8">
        <f>IF($B24="","",ROUND((N($G24)+N($H24))*N($I24),2))</f>
        <v/>
      </c>
      <c r="K24" s="8">
        <f>IF($B24="","",N($G24)+N($H24)-N($J24))</f>
        <v/>
      </c>
      <c r="L24" s="8" t="n"/>
      <c r="M24" s="6" t="n"/>
    </row>
    <row r="25">
      <c r="D25" s="6" t="n"/>
      <c r="E25" s="6" t="n"/>
      <c r="F25" s="7">
        <f>IF(OR($D25="",$E25=""),"",$E25-$D25)</f>
        <v/>
      </c>
      <c r="G25" s="8" t="n"/>
      <c r="H25" s="8" t="n"/>
      <c r="I25" s="9">
        <f>IF($B25="","",IFERROR(VLOOKUP($B25,'Elenchi'!$A$2:$B$7,2,FALSE),0))</f>
        <v/>
      </c>
      <c r="J25" s="8">
        <f>IF($B25="","",ROUND((N($G25)+N($H25))*N($I25),2))</f>
        <v/>
      </c>
      <c r="K25" s="8">
        <f>IF($B25="","",N($G25)+N($H25)-N($J25))</f>
        <v/>
      </c>
      <c r="L25" s="8" t="n"/>
      <c r="M25" s="6" t="n"/>
    </row>
    <row r="26">
      <c r="D26" s="6" t="n"/>
      <c r="E26" s="6" t="n"/>
      <c r="F26" s="7">
        <f>IF(OR($D26="",$E26=""),"",$E26-$D26)</f>
        <v/>
      </c>
      <c r="G26" s="8" t="n"/>
      <c r="H26" s="8" t="n"/>
      <c r="I26" s="9">
        <f>IF($B26="","",IFERROR(VLOOKUP($B26,'Elenchi'!$A$2:$B$7,2,FALSE),0))</f>
        <v/>
      </c>
      <c r="J26" s="8">
        <f>IF($B26="","",ROUND((N($G26)+N($H26))*N($I26),2))</f>
        <v/>
      </c>
      <c r="K26" s="8">
        <f>IF($B26="","",N($G26)+N($H26)-N($J26))</f>
        <v/>
      </c>
      <c r="L26" s="8" t="n"/>
      <c r="M26" s="6" t="n"/>
    </row>
    <row r="27">
      <c r="D27" s="6" t="n"/>
      <c r="E27" s="6" t="n"/>
      <c r="F27" s="7">
        <f>IF(OR($D27="",$E27=""),"",$E27-$D27)</f>
        <v/>
      </c>
      <c r="G27" s="8" t="n"/>
      <c r="H27" s="8" t="n"/>
      <c r="I27" s="9">
        <f>IF($B27="","",IFERROR(VLOOKUP($B27,'Elenchi'!$A$2:$B$7,2,FALSE),0))</f>
        <v/>
      </c>
      <c r="J27" s="8">
        <f>IF($B27="","",ROUND((N($G27)+N($H27))*N($I27),2))</f>
        <v/>
      </c>
      <c r="K27" s="8">
        <f>IF($B27="","",N($G27)+N($H27)-N($J27))</f>
        <v/>
      </c>
      <c r="L27" s="8" t="n"/>
      <c r="M27" s="6" t="n"/>
    </row>
    <row r="28">
      <c r="D28" s="6" t="n"/>
      <c r="E28" s="6" t="n"/>
      <c r="F28" s="7">
        <f>IF(OR($D28="",$E28=""),"",$E28-$D28)</f>
        <v/>
      </c>
      <c r="G28" s="8" t="n"/>
      <c r="H28" s="8" t="n"/>
      <c r="I28" s="9">
        <f>IF($B28="","",IFERROR(VLOOKUP($B28,'Elenchi'!$A$2:$B$7,2,FALSE),0))</f>
        <v/>
      </c>
      <c r="J28" s="8">
        <f>IF($B28="","",ROUND((N($G28)+N($H28))*N($I28),2))</f>
        <v/>
      </c>
      <c r="K28" s="8">
        <f>IF($B28="","",N($G28)+N($H28)-N($J28))</f>
        <v/>
      </c>
      <c r="L28" s="8" t="n"/>
      <c r="M28" s="6" t="n"/>
    </row>
    <row r="29">
      <c r="D29" s="6" t="n"/>
      <c r="E29" s="6" t="n"/>
      <c r="F29" s="7">
        <f>IF(OR($D29="",$E29=""),"",$E29-$D29)</f>
        <v/>
      </c>
      <c r="G29" s="8" t="n"/>
      <c r="H29" s="8" t="n"/>
      <c r="I29" s="9">
        <f>IF($B29="","",IFERROR(VLOOKUP($B29,'Elenchi'!$A$2:$B$7,2,FALSE),0))</f>
        <v/>
      </c>
      <c r="J29" s="8">
        <f>IF($B29="","",ROUND((N($G29)+N($H29))*N($I29),2))</f>
        <v/>
      </c>
      <c r="K29" s="8">
        <f>IF($B29="","",N($G29)+N($H29)-N($J29))</f>
        <v/>
      </c>
      <c r="L29" s="8" t="n"/>
      <c r="M29" s="6" t="n"/>
    </row>
    <row r="30">
      <c r="D30" s="6" t="n"/>
      <c r="E30" s="6" t="n"/>
      <c r="F30" s="7">
        <f>IF(OR($D30="",$E30=""),"",$E30-$D30)</f>
        <v/>
      </c>
      <c r="G30" s="8" t="n"/>
      <c r="H30" s="8" t="n"/>
      <c r="I30" s="9">
        <f>IF($B30="","",IFERROR(VLOOKUP($B30,'Elenchi'!$A$2:$B$7,2,FALSE),0))</f>
        <v/>
      </c>
      <c r="J30" s="8">
        <f>IF($B30="","",ROUND((N($G30)+N($H30))*N($I30),2))</f>
        <v/>
      </c>
      <c r="K30" s="8">
        <f>IF($B30="","",N($G30)+N($H30)-N($J30))</f>
        <v/>
      </c>
      <c r="L30" s="8" t="n"/>
      <c r="M30" s="6" t="n"/>
    </row>
    <row r="31">
      <c r="D31" s="6" t="n"/>
      <c r="E31" s="6" t="n"/>
      <c r="F31" s="7">
        <f>IF(OR($D31="",$E31=""),"",$E31-$D31)</f>
        <v/>
      </c>
      <c r="G31" s="8" t="n"/>
      <c r="H31" s="8" t="n"/>
      <c r="I31" s="9">
        <f>IF($B31="","",IFERROR(VLOOKUP($B31,'Elenchi'!$A$2:$B$7,2,FALSE),0))</f>
        <v/>
      </c>
      <c r="J31" s="8">
        <f>IF($B31="","",ROUND((N($G31)+N($H31))*N($I31),2))</f>
        <v/>
      </c>
      <c r="K31" s="8">
        <f>IF($B31="","",N($G31)+N($H31)-N($J31))</f>
        <v/>
      </c>
      <c r="L31" s="8" t="n"/>
      <c r="M31" s="6" t="n"/>
    </row>
    <row r="32">
      <c r="D32" s="6" t="n"/>
      <c r="E32" s="6" t="n"/>
      <c r="F32" s="7">
        <f>IF(OR($D32="",$E32=""),"",$E32-$D32)</f>
        <v/>
      </c>
      <c r="G32" s="8" t="n"/>
      <c r="H32" s="8" t="n"/>
      <c r="I32" s="9">
        <f>IF($B32="","",IFERROR(VLOOKUP($B32,'Elenchi'!$A$2:$B$7,2,FALSE),0))</f>
        <v/>
      </c>
      <c r="J32" s="8">
        <f>IF($B32="","",ROUND((N($G32)+N($H32))*N($I32),2))</f>
        <v/>
      </c>
      <c r="K32" s="8">
        <f>IF($B32="","",N($G32)+N($H32)-N($J32))</f>
        <v/>
      </c>
      <c r="L32" s="8" t="n"/>
      <c r="M32" s="6" t="n"/>
    </row>
    <row r="33">
      <c r="D33" s="6" t="n"/>
      <c r="E33" s="6" t="n"/>
      <c r="F33" s="7">
        <f>IF(OR($D33="",$E33=""),"",$E33-$D33)</f>
        <v/>
      </c>
      <c r="G33" s="8" t="n"/>
      <c r="H33" s="8" t="n"/>
      <c r="I33" s="9">
        <f>IF($B33="","",IFERROR(VLOOKUP($B33,'Elenchi'!$A$2:$B$7,2,FALSE),0))</f>
        <v/>
      </c>
      <c r="J33" s="8">
        <f>IF($B33="","",ROUND((N($G33)+N($H33))*N($I33),2))</f>
        <v/>
      </c>
      <c r="K33" s="8">
        <f>IF($B33="","",N($G33)+N($H33)-N($J33))</f>
        <v/>
      </c>
      <c r="L33" s="8" t="n"/>
      <c r="M33" s="6" t="n"/>
    </row>
    <row r="34">
      <c r="D34" s="6" t="n"/>
      <c r="E34" s="6" t="n"/>
      <c r="F34" s="7">
        <f>IF(OR($D34="",$E34=""),"",$E34-$D34)</f>
        <v/>
      </c>
      <c r="G34" s="8" t="n"/>
      <c r="H34" s="8" t="n"/>
      <c r="I34" s="9">
        <f>IF($B34="","",IFERROR(VLOOKUP($B34,'Elenchi'!$A$2:$B$7,2,FALSE),0))</f>
        <v/>
      </c>
      <c r="J34" s="8">
        <f>IF($B34="","",ROUND((N($G34)+N($H34))*N($I34),2))</f>
        <v/>
      </c>
      <c r="K34" s="8">
        <f>IF($B34="","",N($G34)+N($H34)-N($J34))</f>
        <v/>
      </c>
      <c r="L34" s="8" t="n"/>
      <c r="M34" s="6" t="n"/>
    </row>
    <row r="35">
      <c r="D35" s="6" t="n"/>
      <c r="E35" s="6" t="n"/>
      <c r="F35" s="7">
        <f>IF(OR($D35="",$E35=""),"",$E35-$D35)</f>
        <v/>
      </c>
      <c r="G35" s="8" t="n"/>
      <c r="H35" s="8" t="n"/>
      <c r="I35" s="9">
        <f>IF($B35="","",IFERROR(VLOOKUP($B35,'Elenchi'!$A$2:$B$7,2,FALSE),0))</f>
        <v/>
      </c>
      <c r="J35" s="8">
        <f>IF($B35="","",ROUND((N($G35)+N($H35))*N($I35),2))</f>
        <v/>
      </c>
      <c r="K35" s="8">
        <f>IF($B35="","",N($G35)+N($H35)-N($J35))</f>
        <v/>
      </c>
      <c r="L35" s="8" t="n"/>
      <c r="M35" s="6" t="n"/>
    </row>
    <row r="36">
      <c r="D36" s="6" t="n"/>
      <c r="E36" s="6" t="n"/>
      <c r="F36" s="7">
        <f>IF(OR($D36="",$E36=""),"",$E36-$D36)</f>
        <v/>
      </c>
      <c r="G36" s="8" t="n"/>
      <c r="H36" s="8" t="n"/>
      <c r="I36" s="9">
        <f>IF($B36="","",IFERROR(VLOOKUP($B36,'Elenchi'!$A$2:$B$7,2,FALSE),0))</f>
        <v/>
      </c>
      <c r="J36" s="8">
        <f>IF($B36="","",ROUND((N($G36)+N($H36))*N($I36),2))</f>
        <v/>
      </c>
      <c r="K36" s="8">
        <f>IF($B36="","",N($G36)+N($H36)-N($J36))</f>
        <v/>
      </c>
      <c r="L36" s="8" t="n"/>
      <c r="M36" s="6" t="n"/>
    </row>
    <row r="37">
      <c r="D37" s="6" t="n"/>
      <c r="E37" s="6" t="n"/>
      <c r="F37" s="7">
        <f>IF(OR($D37="",$E37=""),"",$E37-$D37)</f>
        <v/>
      </c>
      <c r="G37" s="8" t="n"/>
      <c r="H37" s="8" t="n"/>
      <c r="I37" s="9">
        <f>IF($B37="","",IFERROR(VLOOKUP($B37,'Elenchi'!$A$2:$B$7,2,FALSE),0))</f>
        <v/>
      </c>
      <c r="J37" s="8">
        <f>IF($B37="","",ROUND((N($G37)+N($H37))*N($I37),2))</f>
        <v/>
      </c>
      <c r="K37" s="8">
        <f>IF($B37="","",N($G37)+N($H37)-N($J37))</f>
        <v/>
      </c>
      <c r="L37" s="8" t="n"/>
      <c r="M37" s="6" t="n"/>
    </row>
    <row r="38">
      <c r="D38" s="6" t="n"/>
      <c r="E38" s="6" t="n"/>
      <c r="F38" s="7">
        <f>IF(OR($D38="",$E38=""),"",$E38-$D38)</f>
        <v/>
      </c>
      <c r="G38" s="8" t="n"/>
      <c r="H38" s="8" t="n"/>
      <c r="I38" s="9">
        <f>IF($B38="","",IFERROR(VLOOKUP($B38,'Elenchi'!$A$2:$B$7,2,FALSE),0))</f>
        <v/>
      </c>
      <c r="J38" s="8">
        <f>IF($B38="","",ROUND((N($G38)+N($H38))*N($I38),2))</f>
        <v/>
      </c>
      <c r="K38" s="8">
        <f>IF($B38="","",N($G38)+N($H38)-N($J38))</f>
        <v/>
      </c>
      <c r="L38" s="8" t="n"/>
      <c r="M38" s="6" t="n"/>
    </row>
    <row r="39">
      <c r="D39" s="6" t="n"/>
      <c r="E39" s="6" t="n"/>
      <c r="F39" s="7">
        <f>IF(OR($D39="",$E39=""),"",$E39-$D39)</f>
        <v/>
      </c>
      <c r="G39" s="8" t="n"/>
      <c r="H39" s="8" t="n"/>
      <c r="I39" s="9">
        <f>IF($B39="","",IFERROR(VLOOKUP($B39,'Elenchi'!$A$2:$B$7,2,FALSE),0))</f>
        <v/>
      </c>
      <c r="J39" s="8">
        <f>IF($B39="","",ROUND((N($G39)+N($H39))*N($I39),2))</f>
        <v/>
      </c>
      <c r="K39" s="8">
        <f>IF($B39="","",N($G39)+N($H39)-N($J39))</f>
        <v/>
      </c>
      <c r="L39" s="8" t="n"/>
      <c r="M39" s="6" t="n"/>
    </row>
    <row r="40">
      <c r="D40" s="6" t="n"/>
      <c r="E40" s="6" t="n"/>
      <c r="F40" s="7">
        <f>IF(OR($D40="",$E40=""),"",$E40-$D40)</f>
        <v/>
      </c>
      <c r="G40" s="8" t="n"/>
      <c r="H40" s="8" t="n"/>
      <c r="I40" s="9">
        <f>IF($B40="","",IFERROR(VLOOKUP($B40,'Elenchi'!$A$2:$B$7,2,FALSE),0))</f>
        <v/>
      </c>
      <c r="J40" s="8">
        <f>IF($B40="","",ROUND((N($G40)+N($H40))*N($I40),2))</f>
        <v/>
      </c>
      <c r="K40" s="8">
        <f>IF($B40="","",N($G40)+N($H40)-N($J40))</f>
        <v/>
      </c>
      <c r="L40" s="8" t="n"/>
      <c r="M40" s="6" t="n"/>
    </row>
    <row r="41">
      <c r="D41" s="6" t="n"/>
      <c r="E41" s="6" t="n"/>
      <c r="F41" s="7">
        <f>IF(OR($D41="",$E41=""),"",$E41-$D41)</f>
        <v/>
      </c>
      <c r="G41" s="8" t="n"/>
      <c r="H41" s="8" t="n"/>
      <c r="I41" s="9">
        <f>IF($B41="","",IFERROR(VLOOKUP($B41,'Elenchi'!$A$2:$B$7,2,FALSE),0))</f>
        <v/>
      </c>
      <c r="J41" s="8">
        <f>IF($B41="","",ROUND((N($G41)+N($H41))*N($I41),2))</f>
        <v/>
      </c>
      <c r="K41" s="8">
        <f>IF($B41="","",N($G41)+N($H41)-N($J41))</f>
        <v/>
      </c>
      <c r="L41" s="8" t="n"/>
      <c r="M41" s="6" t="n"/>
    </row>
    <row r="42">
      <c r="D42" s="6" t="n"/>
      <c r="E42" s="6" t="n"/>
      <c r="F42" s="7">
        <f>IF(OR($D42="",$E42=""),"",$E42-$D42)</f>
        <v/>
      </c>
      <c r="G42" s="8" t="n"/>
      <c r="H42" s="8" t="n"/>
      <c r="I42" s="9">
        <f>IF($B42="","",IFERROR(VLOOKUP($B42,'Elenchi'!$A$2:$B$7,2,FALSE),0))</f>
        <v/>
      </c>
      <c r="J42" s="8">
        <f>IF($B42="","",ROUND((N($G42)+N($H42))*N($I42),2))</f>
        <v/>
      </c>
      <c r="K42" s="8">
        <f>IF($B42="","",N($G42)+N($H42)-N($J42))</f>
        <v/>
      </c>
      <c r="L42" s="8" t="n"/>
      <c r="M42" s="6" t="n"/>
    </row>
    <row r="43">
      <c r="D43" s="6" t="n"/>
      <c r="E43" s="6" t="n"/>
      <c r="F43" s="7">
        <f>IF(OR($D43="",$E43=""),"",$E43-$D43)</f>
        <v/>
      </c>
      <c r="G43" s="8" t="n"/>
      <c r="H43" s="8" t="n"/>
      <c r="I43" s="9">
        <f>IF($B43="","",IFERROR(VLOOKUP($B43,'Elenchi'!$A$2:$B$7,2,FALSE),0))</f>
        <v/>
      </c>
      <c r="J43" s="8">
        <f>IF($B43="","",ROUND((N($G43)+N($H43))*N($I43),2))</f>
        <v/>
      </c>
      <c r="K43" s="8">
        <f>IF($B43="","",N($G43)+N($H43)-N($J43))</f>
        <v/>
      </c>
      <c r="L43" s="8" t="n"/>
      <c r="M43" s="6" t="n"/>
    </row>
    <row r="44">
      <c r="D44" s="6" t="n"/>
      <c r="E44" s="6" t="n"/>
      <c r="F44" s="7">
        <f>IF(OR($D44="",$E44=""),"",$E44-$D44)</f>
        <v/>
      </c>
      <c r="G44" s="8" t="n"/>
      <c r="H44" s="8" t="n"/>
      <c r="I44" s="9">
        <f>IF($B44="","",IFERROR(VLOOKUP($B44,'Elenchi'!$A$2:$B$7,2,FALSE),0))</f>
        <v/>
      </c>
      <c r="J44" s="8">
        <f>IF($B44="","",ROUND((N($G44)+N($H44))*N($I44),2))</f>
        <v/>
      </c>
      <c r="K44" s="8">
        <f>IF($B44="","",N($G44)+N($H44)-N($J44))</f>
        <v/>
      </c>
      <c r="L44" s="8" t="n"/>
      <c r="M44" s="6" t="n"/>
    </row>
    <row r="45">
      <c r="D45" s="6" t="n"/>
      <c r="E45" s="6" t="n"/>
      <c r="F45" s="7">
        <f>IF(OR($D45="",$E45=""),"",$E45-$D45)</f>
        <v/>
      </c>
      <c r="G45" s="8" t="n"/>
      <c r="H45" s="8" t="n"/>
      <c r="I45" s="9">
        <f>IF($B45="","",IFERROR(VLOOKUP($B45,'Elenchi'!$A$2:$B$7,2,FALSE),0))</f>
        <v/>
      </c>
      <c r="J45" s="8">
        <f>IF($B45="","",ROUND((N($G45)+N($H45))*N($I45),2))</f>
        <v/>
      </c>
      <c r="K45" s="8">
        <f>IF($B45="","",N($G45)+N($H45)-N($J45))</f>
        <v/>
      </c>
      <c r="L45" s="8" t="n"/>
      <c r="M45" s="6" t="n"/>
    </row>
    <row r="46">
      <c r="D46" s="6" t="n"/>
      <c r="E46" s="6" t="n"/>
      <c r="F46" s="7">
        <f>IF(OR($D46="",$E46=""),"",$E46-$D46)</f>
        <v/>
      </c>
      <c r="G46" s="8" t="n"/>
      <c r="H46" s="8" t="n"/>
      <c r="I46" s="9">
        <f>IF($B46="","",IFERROR(VLOOKUP($B46,'Elenchi'!$A$2:$B$7,2,FALSE),0))</f>
        <v/>
      </c>
      <c r="J46" s="8">
        <f>IF($B46="","",ROUND((N($G46)+N($H46))*N($I46),2))</f>
        <v/>
      </c>
      <c r="K46" s="8">
        <f>IF($B46="","",N($G46)+N($H46)-N($J46))</f>
        <v/>
      </c>
      <c r="L46" s="8" t="n"/>
      <c r="M46" s="6" t="n"/>
    </row>
    <row r="47">
      <c r="D47" s="6" t="n"/>
      <c r="E47" s="6" t="n"/>
      <c r="F47" s="7">
        <f>IF(OR($D47="",$E47=""),"",$E47-$D47)</f>
        <v/>
      </c>
      <c r="G47" s="8" t="n"/>
      <c r="H47" s="8" t="n"/>
      <c r="I47" s="9">
        <f>IF($B47="","",IFERROR(VLOOKUP($B47,'Elenchi'!$A$2:$B$7,2,FALSE),0))</f>
        <v/>
      </c>
      <c r="J47" s="8">
        <f>IF($B47="","",ROUND((N($G47)+N($H47))*N($I47),2))</f>
        <v/>
      </c>
      <c r="K47" s="8">
        <f>IF($B47="","",N($G47)+N($H47)-N($J47))</f>
        <v/>
      </c>
      <c r="L47" s="8" t="n"/>
      <c r="M47" s="6" t="n"/>
    </row>
    <row r="48">
      <c r="D48" s="6" t="n"/>
      <c r="E48" s="6" t="n"/>
      <c r="F48" s="7">
        <f>IF(OR($D48="",$E48=""),"",$E48-$D48)</f>
        <v/>
      </c>
      <c r="G48" s="8" t="n"/>
      <c r="H48" s="8" t="n"/>
      <c r="I48" s="9">
        <f>IF($B48="","",IFERROR(VLOOKUP($B48,'Elenchi'!$A$2:$B$7,2,FALSE),0))</f>
        <v/>
      </c>
      <c r="J48" s="8">
        <f>IF($B48="","",ROUND((N($G48)+N($H48))*N($I48),2))</f>
        <v/>
      </c>
      <c r="K48" s="8">
        <f>IF($B48="","",N($G48)+N($H48)-N($J48))</f>
        <v/>
      </c>
      <c r="L48" s="8" t="n"/>
      <c r="M48" s="6" t="n"/>
    </row>
    <row r="49">
      <c r="D49" s="6" t="n"/>
      <c r="E49" s="6" t="n"/>
      <c r="F49" s="7">
        <f>IF(OR($D49="",$E49=""),"",$E49-$D49)</f>
        <v/>
      </c>
      <c r="G49" s="8" t="n"/>
      <c r="H49" s="8" t="n"/>
      <c r="I49" s="9">
        <f>IF($B49="","",IFERROR(VLOOKUP($B49,'Elenchi'!$A$2:$B$7,2,FALSE),0))</f>
        <v/>
      </c>
      <c r="J49" s="8">
        <f>IF($B49="","",ROUND((N($G49)+N($H49))*N($I49),2))</f>
        <v/>
      </c>
      <c r="K49" s="8">
        <f>IF($B49="","",N($G49)+N($H49)-N($J49))</f>
        <v/>
      </c>
      <c r="L49" s="8" t="n"/>
      <c r="M49" s="6" t="n"/>
    </row>
    <row r="50">
      <c r="D50" s="6" t="n"/>
      <c r="E50" s="6" t="n"/>
      <c r="F50" s="7">
        <f>IF(OR($D50="",$E50=""),"",$E50-$D50)</f>
        <v/>
      </c>
      <c r="G50" s="8" t="n"/>
      <c r="H50" s="8" t="n"/>
      <c r="I50" s="9">
        <f>IF($B50="","",IFERROR(VLOOKUP($B50,'Elenchi'!$A$2:$B$7,2,FALSE),0))</f>
        <v/>
      </c>
      <c r="J50" s="8">
        <f>IF($B50="","",ROUND((N($G50)+N($H50))*N($I50),2))</f>
        <v/>
      </c>
      <c r="K50" s="8">
        <f>IF($B50="","",N($G50)+N($H50)-N($J50))</f>
        <v/>
      </c>
      <c r="L50" s="8" t="n"/>
      <c r="M50" s="6" t="n"/>
    </row>
    <row r="51">
      <c r="D51" s="6" t="n"/>
      <c r="E51" s="6" t="n"/>
      <c r="F51" s="7">
        <f>IF(OR($D51="",$E51=""),"",$E51-$D51)</f>
        <v/>
      </c>
      <c r="G51" s="8" t="n"/>
      <c r="H51" s="8" t="n"/>
      <c r="I51" s="9">
        <f>IF($B51="","",IFERROR(VLOOKUP($B51,'Elenchi'!$A$2:$B$7,2,FALSE),0))</f>
        <v/>
      </c>
      <c r="J51" s="8">
        <f>IF($B51="","",ROUND((N($G51)+N($H51))*N($I51),2))</f>
        <v/>
      </c>
      <c r="K51" s="8">
        <f>IF($B51="","",N($G51)+N($H51)-N($J51))</f>
        <v/>
      </c>
      <c r="L51" s="8" t="n"/>
      <c r="M51" s="6" t="n"/>
    </row>
    <row r="52">
      <c r="D52" s="6" t="n"/>
      <c r="E52" s="6" t="n"/>
      <c r="F52" s="7">
        <f>IF(OR($D52="",$E52=""),"",$E52-$D52)</f>
        <v/>
      </c>
      <c r="G52" s="8" t="n"/>
      <c r="H52" s="8" t="n"/>
      <c r="I52" s="9">
        <f>IF($B52="","",IFERROR(VLOOKUP($B52,'Elenchi'!$A$2:$B$7,2,FALSE),0))</f>
        <v/>
      </c>
      <c r="J52" s="8">
        <f>IF($B52="","",ROUND((N($G52)+N($H52))*N($I52),2))</f>
        <v/>
      </c>
      <c r="K52" s="8">
        <f>IF($B52="","",N($G52)+N($H52)-N($J52))</f>
        <v/>
      </c>
      <c r="L52" s="8" t="n"/>
      <c r="M52" s="6" t="n"/>
    </row>
    <row r="53">
      <c r="D53" s="6" t="n"/>
      <c r="E53" s="6" t="n"/>
      <c r="F53" s="7">
        <f>IF(OR($D53="",$E53=""),"",$E53-$D53)</f>
        <v/>
      </c>
      <c r="G53" s="8" t="n"/>
      <c r="H53" s="8" t="n"/>
      <c r="I53" s="9">
        <f>IF($B53="","",IFERROR(VLOOKUP($B53,'Elenchi'!$A$2:$B$7,2,FALSE),0))</f>
        <v/>
      </c>
      <c r="J53" s="8">
        <f>IF($B53="","",ROUND((N($G53)+N($H53))*N($I53),2))</f>
        <v/>
      </c>
      <c r="K53" s="8">
        <f>IF($B53="","",N($G53)+N($H53)-N($J53))</f>
        <v/>
      </c>
      <c r="L53" s="8" t="n"/>
      <c r="M53" s="6" t="n"/>
    </row>
    <row r="54">
      <c r="D54" s="6" t="n"/>
      <c r="E54" s="6" t="n"/>
      <c r="F54" s="7">
        <f>IF(OR($D54="",$E54=""),"",$E54-$D54)</f>
        <v/>
      </c>
      <c r="G54" s="8" t="n"/>
      <c r="H54" s="8" t="n"/>
      <c r="I54" s="9">
        <f>IF($B54="","",IFERROR(VLOOKUP($B54,'Elenchi'!$A$2:$B$7,2,FALSE),0))</f>
        <v/>
      </c>
      <c r="J54" s="8">
        <f>IF($B54="","",ROUND((N($G54)+N($H54))*N($I54),2))</f>
        <v/>
      </c>
      <c r="K54" s="8">
        <f>IF($B54="","",N($G54)+N($H54)-N($J54))</f>
        <v/>
      </c>
      <c r="L54" s="8" t="n"/>
      <c r="M54" s="6" t="n"/>
    </row>
    <row r="55">
      <c r="D55" s="6" t="n"/>
      <c r="E55" s="6" t="n"/>
      <c r="F55" s="7">
        <f>IF(OR($D55="",$E55=""),"",$E55-$D55)</f>
        <v/>
      </c>
      <c r="G55" s="8" t="n"/>
      <c r="H55" s="8" t="n"/>
      <c r="I55" s="9">
        <f>IF($B55="","",IFERROR(VLOOKUP($B55,'Elenchi'!$A$2:$B$7,2,FALSE),0))</f>
        <v/>
      </c>
      <c r="J55" s="8">
        <f>IF($B55="","",ROUND((N($G55)+N($H55))*N($I55),2))</f>
        <v/>
      </c>
      <c r="K55" s="8">
        <f>IF($B55="","",N($G55)+N($H55)-N($J55))</f>
        <v/>
      </c>
      <c r="L55" s="8" t="n"/>
      <c r="M55" s="6" t="n"/>
    </row>
    <row r="56">
      <c r="D56" s="6" t="n"/>
      <c r="E56" s="6" t="n"/>
      <c r="F56" s="7">
        <f>IF(OR($D56="",$E56=""),"",$E56-$D56)</f>
        <v/>
      </c>
      <c r="G56" s="8" t="n"/>
      <c r="H56" s="8" t="n"/>
      <c r="I56" s="9">
        <f>IF($B56="","",IFERROR(VLOOKUP($B56,'Elenchi'!$A$2:$B$7,2,FALSE),0))</f>
        <v/>
      </c>
      <c r="J56" s="8">
        <f>IF($B56="","",ROUND((N($G56)+N($H56))*N($I56),2))</f>
        <v/>
      </c>
      <c r="K56" s="8">
        <f>IF($B56="","",N($G56)+N($H56)-N($J56))</f>
        <v/>
      </c>
      <c r="L56" s="8" t="n"/>
      <c r="M56" s="6" t="n"/>
    </row>
    <row r="57">
      <c r="D57" s="6" t="n"/>
      <c r="E57" s="6" t="n"/>
      <c r="F57" s="7">
        <f>IF(OR($D57="",$E57=""),"",$E57-$D57)</f>
        <v/>
      </c>
      <c r="G57" s="8" t="n"/>
      <c r="H57" s="8" t="n"/>
      <c r="I57" s="9">
        <f>IF($B57="","",IFERROR(VLOOKUP($B57,'Elenchi'!$A$2:$B$7,2,FALSE),0))</f>
        <v/>
      </c>
      <c r="J57" s="8">
        <f>IF($B57="","",ROUND((N($G57)+N($H57))*N($I57),2))</f>
        <v/>
      </c>
      <c r="K57" s="8">
        <f>IF($B57="","",N($G57)+N($H57)-N($J57))</f>
        <v/>
      </c>
      <c r="L57" s="8" t="n"/>
      <c r="M57" s="6" t="n"/>
    </row>
    <row r="58">
      <c r="D58" s="6" t="n"/>
      <c r="E58" s="6" t="n"/>
      <c r="F58" s="7">
        <f>IF(OR($D58="",$E58=""),"",$E58-$D58)</f>
        <v/>
      </c>
      <c r="G58" s="8" t="n"/>
      <c r="H58" s="8" t="n"/>
      <c r="I58" s="9">
        <f>IF($B58="","",IFERROR(VLOOKUP($B58,'Elenchi'!$A$2:$B$7,2,FALSE),0))</f>
        <v/>
      </c>
      <c r="J58" s="8">
        <f>IF($B58="","",ROUND((N($G58)+N($H58))*N($I58),2))</f>
        <v/>
      </c>
      <c r="K58" s="8">
        <f>IF($B58="","",N($G58)+N($H58)-N($J58))</f>
        <v/>
      </c>
      <c r="L58" s="8" t="n"/>
      <c r="M58" s="6" t="n"/>
    </row>
    <row r="59">
      <c r="D59" s="6" t="n"/>
      <c r="E59" s="6" t="n"/>
      <c r="F59" s="7">
        <f>IF(OR($D59="",$E59=""),"",$E59-$D59)</f>
        <v/>
      </c>
      <c r="G59" s="8" t="n"/>
      <c r="H59" s="8" t="n"/>
      <c r="I59" s="9">
        <f>IF($B59="","",IFERROR(VLOOKUP($B59,'Elenchi'!$A$2:$B$7,2,FALSE),0))</f>
        <v/>
      </c>
      <c r="J59" s="8">
        <f>IF($B59="","",ROUND((N($G59)+N($H59))*N($I59),2))</f>
        <v/>
      </c>
      <c r="K59" s="8">
        <f>IF($B59="","",N($G59)+N($H59)-N($J59))</f>
        <v/>
      </c>
      <c r="L59" s="8" t="n"/>
      <c r="M59" s="6" t="n"/>
    </row>
    <row r="60">
      <c r="D60" s="6" t="n"/>
      <c r="E60" s="6" t="n"/>
      <c r="F60" s="7">
        <f>IF(OR($D60="",$E60=""),"",$E60-$D60)</f>
        <v/>
      </c>
      <c r="G60" s="8" t="n"/>
      <c r="H60" s="8" t="n"/>
      <c r="I60" s="9">
        <f>IF($B60="","",IFERROR(VLOOKUP($B60,'Elenchi'!$A$2:$B$7,2,FALSE),0))</f>
        <v/>
      </c>
      <c r="J60" s="8">
        <f>IF($B60="","",ROUND((N($G60)+N($H60))*N($I60),2))</f>
        <v/>
      </c>
      <c r="K60" s="8">
        <f>IF($B60="","",N($G60)+N($H60)-N($J60))</f>
        <v/>
      </c>
      <c r="L60" s="8" t="n"/>
      <c r="M60" s="6" t="n"/>
    </row>
    <row r="61">
      <c r="D61" s="6" t="n"/>
      <c r="E61" s="6" t="n"/>
      <c r="F61" s="7">
        <f>IF(OR($D61="",$E61=""),"",$E61-$D61)</f>
        <v/>
      </c>
      <c r="G61" s="8" t="n"/>
      <c r="H61" s="8" t="n"/>
      <c r="I61" s="9">
        <f>IF($B61="","",IFERROR(VLOOKUP($B61,'Elenchi'!$A$2:$B$7,2,FALSE),0))</f>
        <v/>
      </c>
      <c r="J61" s="8">
        <f>IF($B61="","",ROUND((N($G61)+N($H61))*N($I61),2))</f>
        <v/>
      </c>
      <c r="K61" s="8">
        <f>IF($B61="","",N($G61)+N($H61)-N($J61))</f>
        <v/>
      </c>
      <c r="L61" s="8" t="n"/>
      <c r="M61" s="6" t="n"/>
    </row>
    <row r="62">
      <c r="D62" s="6" t="n"/>
      <c r="E62" s="6" t="n"/>
      <c r="F62" s="7">
        <f>IF(OR($D62="",$E62=""),"",$E62-$D62)</f>
        <v/>
      </c>
      <c r="G62" s="8" t="n"/>
      <c r="H62" s="8" t="n"/>
      <c r="I62" s="9">
        <f>IF($B62="","",IFERROR(VLOOKUP($B62,'Elenchi'!$A$2:$B$7,2,FALSE),0))</f>
        <v/>
      </c>
      <c r="J62" s="8">
        <f>IF($B62="","",ROUND((N($G62)+N($H62))*N($I62),2))</f>
        <v/>
      </c>
      <c r="K62" s="8">
        <f>IF($B62="","",N($G62)+N($H62)-N($J62))</f>
        <v/>
      </c>
      <c r="L62" s="8" t="n"/>
      <c r="M62" s="6" t="n"/>
    </row>
    <row r="63">
      <c r="D63" s="6" t="n"/>
      <c r="E63" s="6" t="n"/>
      <c r="F63" s="7">
        <f>IF(OR($D63="",$E63=""),"",$E63-$D63)</f>
        <v/>
      </c>
      <c r="G63" s="8" t="n"/>
      <c r="H63" s="8" t="n"/>
      <c r="I63" s="9">
        <f>IF($B63="","",IFERROR(VLOOKUP($B63,'Elenchi'!$A$2:$B$7,2,FALSE),0))</f>
        <v/>
      </c>
      <c r="J63" s="8">
        <f>IF($B63="","",ROUND((N($G63)+N($H63))*N($I63),2))</f>
        <v/>
      </c>
      <c r="K63" s="8">
        <f>IF($B63="","",N($G63)+N($H63)-N($J63))</f>
        <v/>
      </c>
      <c r="L63" s="8" t="n"/>
      <c r="M63" s="6" t="n"/>
    </row>
    <row r="64">
      <c r="D64" s="6" t="n"/>
      <c r="E64" s="6" t="n"/>
      <c r="F64" s="7">
        <f>IF(OR($D64="",$E64=""),"",$E64-$D64)</f>
        <v/>
      </c>
      <c r="G64" s="8" t="n"/>
      <c r="H64" s="8" t="n"/>
      <c r="I64" s="9">
        <f>IF($B64="","",IFERROR(VLOOKUP($B64,'Elenchi'!$A$2:$B$7,2,FALSE),0))</f>
        <v/>
      </c>
      <c r="J64" s="8">
        <f>IF($B64="","",ROUND((N($G64)+N($H64))*N($I64),2))</f>
        <v/>
      </c>
      <c r="K64" s="8">
        <f>IF($B64="","",N($G64)+N($H64)-N($J64))</f>
        <v/>
      </c>
      <c r="L64" s="8" t="n"/>
      <c r="M64" s="6" t="n"/>
    </row>
    <row r="65">
      <c r="D65" s="6" t="n"/>
      <c r="E65" s="6" t="n"/>
      <c r="F65" s="7">
        <f>IF(OR($D65="",$E65=""),"",$E65-$D65)</f>
        <v/>
      </c>
      <c r="G65" s="8" t="n"/>
      <c r="H65" s="8" t="n"/>
      <c r="I65" s="9">
        <f>IF($B65="","",IFERROR(VLOOKUP($B65,'Elenchi'!$A$2:$B$7,2,FALSE),0))</f>
        <v/>
      </c>
      <c r="J65" s="8">
        <f>IF($B65="","",ROUND((N($G65)+N($H65))*N($I65),2))</f>
        <v/>
      </c>
      <c r="K65" s="8">
        <f>IF($B65="","",N($G65)+N($H65)-N($J65))</f>
        <v/>
      </c>
      <c r="L65" s="8" t="n"/>
      <c r="M65" s="6" t="n"/>
    </row>
    <row r="66">
      <c r="D66" s="6" t="n"/>
      <c r="E66" s="6" t="n"/>
      <c r="F66" s="7">
        <f>IF(OR($D66="",$E66=""),"",$E66-$D66)</f>
        <v/>
      </c>
      <c r="G66" s="8" t="n"/>
      <c r="H66" s="8" t="n"/>
      <c r="I66" s="9">
        <f>IF($B66="","",IFERROR(VLOOKUP($B66,'Elenchi'!$A$2:$B$7,2,FALSE),0))</f>
        <v/>
      </c>
      <c r="J66" s="8">
        <f>IF($B66="","",ROUND((N($G66)+N($H66))*N($I66),2))</f>
        <v/>
      </c>
      <c r="K66" s="8">
        <f>IF($B66="","",N($G66)+N($H66)-N($J66))</f>
        <v/>
      </c>
      <c r="L66" s="8" t="n"/>
      <c r="M66" s="6" t="n"/>
    </row>
    <row r="67">
      <c r="D67" s="6" t="n"/>
      <c r="E67" s="6" t="n"/>
      <c r="F67" s="7">
        <f>IF(OR($D67="",$E67=""),"",$E67-$D67)</f>
        <v/>
      </c>
      <c r="G67" s="8" t="n"/>
      <c r="H67" s="8" t="n"/>
      <c r="I67" s="9">
        <f>IF($B67="","",IFERROR(VLOOKUP($B67,'Elenchi'!$A$2:$B$7,2,FALSE),0))</f>
        <v/>
      </c>
      <c r="J67" s="8">
        <f>IF($B67="","",ROUND((N($G67)+N($H67))*N($I67),2))</f>
        <v/>
      </c>
      <c r="K67" s="8">
        <f>IF($B67="","",N($G67)+N($H67)-N($J67))</f>
        <v/>
      </c>
      <c r="L67" s="8" t="n"/>
      <c r="M67" s="6" t="n"/>
    </row>
    <row r="68">
      <c r="D68" s="6" t="n"/>
      <c r="E68" s="6" t="n"/>
      <c r="F68" s="7">
        <f>IF(OR($D68="",$E68=""),"",$E68-$D68)</f>
        <v/>
      </c>
      <c r="G68" s="8" t="n"/>
      <c r="H68" s="8" t="n"/>
      <c r="I68" s="9">
        <f>IF($B68="","",IFERROR(VLOOKUP($B68,'Elenchi'!$A$2:$B$7,2,FALSE),0))</f>
        <v/>
      </c>
      <c r="J68" s="8">
        <f>IF($B68="","",ROUND((N($G68)+N($H68))*N($I68),2))</f>
        <v/>
      </c>
      <c r="K68" s="8">
        <f>IF($B68="","",N($G68)+N($H68)-N($J68))</f>
        <v/>
      </c>
      <c r="L68" s="8" t="n"/>
      <c r="M68" s="6" t="n"/>
    </row>
    <row r="69">
      <c r="D69" s="6" t="n"/>
      <c r="E69" s="6" t="n"/>
      <c r="F69" s="7">
        <f>IF(OR($D69="",$E69=""),"",$E69-$D69)</f>
        <v/>
      </c>
      <c r="G69" s="8" t="n"/>
      <c r="H69" s="8" t="n"/>
      <c r="I69" s="9">
        <f>IF($B69="","",IFERROR(VLOOKUP($B69,'Elenchi'!$A$2:$B$7,2,FALSE),0))</f>
        <v/>
      </c>
      <c r="J69" s="8">
        <f>IF($B69="","",ROUND((N($G69)+N($H69))*N($I69),2))</f>
        <v/>
      </c>
      <c r="K69" s="8">
        <f>IF($B69="","",N($G69)+N($H69)-N($J69))</f>
        <v/>
      </c>
      <c r="L69" s="8" t="n"/>
      <c r="M69" s="6" t="n"/>
    </row>
    <row r="70">
      <c r="D70" s="6" t="n"/>
      <c r="E70" s="6" t="n"/>
      <c r="F70" s="7">
        <f>IF(OR($D70="",$E70=""),"",$E70-$D70)</f>
        <v/>
      </c>
      <c r="G70" s="8" t="n"/>
      <c r="H70" s="8" t="n"/>
      <c r="I70" s="9">
        <f>IF($B70="","",IFERROR(VLOOKUP($B70,'Elenchi'!$A$2:$B$7,2,FALSE),0))</f>
        <v/>
      </c>
      <c r="J70" s="8">
        <f>IF($B70="","",ROUND((N($G70)+N($H70))*N($I70),2))</f>
        <v/>
      </c>
      <c r="K70" s="8">
        <f>IF($B70="","",N($G70)+N($H70)-N($J70))</f>
        <v/>
      </c>
      <c r="L70" s="8" t="n"/>
      <c r="M70" s="6" t="n"/>
    </row>
    <row r="71">
      <c r="D71" s="6" t="n"/>
      <c r="E71" s="6" t="n"/>
      <c r="F71" s="7">
        <f>IF(OR($D71="",$E71=""),"",$E71-$D71)</f>
        <v/>
      </c>
      <c r="G71" s="8" t="n"/>
      <c r="H71" s="8" t="n"/>
      <c r="I71" s="9">
        <f>IF($B71="","",IFERROR(VLOOKUP($B71,'Elenchi'!$A$2:$B$7,2,FALSE),0))</f>
        <v/>
      </c>
      <c r="J71" s="8">
        <f>IF($B71="","",ROUND((N($G71)+N($H71))*N($I71),2))</f>
        <v/>
      </c>
      <c r="K71" s="8">
        <f>IF($B71="","",N($G71)+N($H71)-N($J71))</f>
        <v/>
      </c>
      <c r="L71" s="8" t="n"/>
      <c r="M71" s="6" t="n"/>
    </row>
    <row r="72">
      <c r="D72" s="6" t="n"/>
      <c r="E72" s="6" t="n"/>
      <c r="F72" s="7">
        <f>IF(OR($D72="",$E72=""),"",$E72-$D72)</f>
        <v/>
      </c>
      <c r="G72" s="8" t="n"/>
      <c r="H72" s="8" t="n"/>
      <c r="I72" s="9">
        <f>IF($B72="","",IFERROR(VLOOKUP($B72,'Elenchi'!$A$2:$B$7,2,FALSE),0))</f>
        <v/>
      </c>
      <c r="J72" s="8">
        <f>IF($B72="","",ROUND((N($G72)+N($H72))*N($I72),2))</f>
        <v/>
      </c>
      <c r="K72" s="8">
        <f>IF($B72="","",N($G72)+N($H72)-N($J72))</f>
        <v/>
      </c>
      <c r="L72" s="8" t="n"/>
      <c r="M72" s="6" t="n"/>
    </row>
    <row r="73">
      <c r="D73" s="6" t="n"/>
      <c r="E73" s="6" t="n"/>
      <c r="F73" s="7">
        <f>IF(OR($D73="",$E73=""),"",$E73-$D73)</f>
        <v/>
      </c>
      <c r="G73" s="8" t="n"/>
      <c r="H73" s="8" t="n"/>
      <c r="I73" s="9">
        <f>IF($B73="","",IFERROR(VLOOKUP($B73,'Elenchi'!$A$2:$B$7,2,FALSE),0))</f>
        <v/>
      </c>
      <c r="J73" s="8">
        <f>IF($B73="","",ROUND((N($G73)+N($H73))*N($I73),2))</f>
        <v/>
      </c>
      <c r="K73" s="8">
        <f>IF($B73="","",N($G73)+N($H73)-N($J73))</f>
        <v/>
      </c>
      <c r="L73" s="8" t="n"/>
      <c r="M73" s="6" t="n"/>
    </row>
    <row r="74">
      <c r="D74" s="6" t="n"/>
      <c r="E74" s="6" t="n"/>
      <c r="F74" s="7">
        <f>IF(OR($D74="",$E74=""),"",$E74-$D74)</f>
        <v/>
      </c>
      <c r="G74" s="8" t="n"/>
      <c r="H74" s="8" t="n"/>
      <c r="I74" s="9">
        <f>IF($B74="","",IFERROR(VLOOKUP($B74,'Elenchi'!$A$2:$B$7,2,FALSE),0))</f>
        <v/>
      </c>
      <c r="J74" s="8">
        <f>IF($B74="","",ROUND((N($G74)+N($H74))*N($I74),2))</f>
        <v/>
      </c>
      <c r="K74" s="8">
        <f>IF($B74="","",N($G74)+N($H74)-N($J74))</f>
        <v/>
      </c>
      <c r="L74" s="8" t="n"/>
      <c r="M74" s="6" t="n"/>
    </row>
    <row r="75">
      <c r="D75" s="6" t="n"/>
      <c r="E75" s="6" t="n"/>
      <c r="F75" s="7">
        <f>IF(OR($D75="",$E75=""),"",$E75-$D75)</f>
        <v/>
      </c>
      <c r="G75" s="8" t="n"/>
      <c r="H75" s="8" t="n"/>
      <c r="I75" s="9">
        <f>IF($B75="","",IFERROR(VLOOKUP($B75,'Elenchi'!$A$2:$B$7,2,FALSE),0))</f>
        <v/>
      </c>
      <c r="J75" s="8">
        <f>IF($B75="","",ROUND((N($G75)+N($H75))*N($I75),2))</f>
        <v/>
      </c>
      <c r="K75" s="8">
        <f>IF($B75="","",N($G75)+N($H75)-N($J75))</f>
        <v/>
      </c>
      <c r="L75" s="8" t="n"/>
      <c r="M75" s="6" t="n"/>
    </row>
    <row r="76">
      <c r="D76" s="6" t="n"/>
      <c r="E76" s="6" t="n"/>
      <c r="F76" s="7">
        <f>IF(OR($D76="",$E76=""),"",$E76-$D76)</f>
        <v/>
      </c>
      <c r="G76" s="8" t="n"/>
      <c r="H76" s="8" t="n"/>
      <c r="I76" s="9">
        <f>IF($B76="","",IFERROR(VLOOKUP($B76,'Elenchi'!$A$2:$B$7,2,FALSE),0))</f>
        <v/>
      </c>
      <c r="J76" s="8">
        <f>IF($B76="","",ROUND((N($G76)+N($H76))*N($I76),2))</f>
        <v/>
      </c>
      <c r="K76" s="8">
        <f>IF($B76="","",N($G76)+N($H76)-N($J76))</f>
        <v/>
      </c>
      <c r="L76" s="8" t="n"/>
      <c r="M76" s="6" t="n"/>
    </row>
    <row r="77">
      <c r="D77" s="6" t="n"/>
      <c r="E77" s="6" t="n"/>
      <c r="F77" s="7">
        <f>IF(OR($D77="",$E77=""),"",$E77-$D77)</f>
        <v/>
      </c>
      <c r="G77" s="8" t="n"/>
      <c r="H77" s="8" t="n"/>
      <c r="I77" s="9">
        <f>IF($B77="","",IFERROR(VLOOKUP($B77,'Elenchi'!$A$2:$B$7,2,FALSE),0))</f>
        <v/>
      </c>
      <c r="J77" s="8">
        <f>IF($B77="","",ROUND((N($G77)+N($H77))*N($I77),2))</f>
        <v/>
      </c>
      <c r="K77" s="8">
        <f>IF($B77="","",N($G77)+N($H77)-N($J77))</f>
        <v/>
      </c>
      <c r="L77" s="8" t="n"/>
      <c r="M77" s="6" t="n"/>
    </row>
    <row r="78">
      <c r="D78" s="6" t="n"/>
      <c r="E78" s="6" t="n"/>
      <c r="F78" s="7">
        <f>IF(OR($D78="",$E78=""),"",$E78-$D78)</f>
        <v/>
      </c>
      <c r="G78" s="8" t="n"/>
      <c r="H78" s="8" t="n"/>
      <c r="I78" s="9">
        <f>IF($B78="","",IFERROR(VLOOKUP($B78,'Elenchi'!$A$2:$B$7,2,FALSE),0))</f>
        <v/>
      </c>
      <c r="J78" s="8">
        <f>IF($B78="","",ROUND((N($G78)+N($H78))*N($I78),2))</f>
        <v/>
      </c>
      <c r="K78" s="8">
        <f>IF($B78="","",N($G78)+N($H78)-N($J78))</f>
        <v/>
      </c>
      <c r="L78" s="8" t="n"/>
      <c r="M78" s="6" t="n"/>
    </row>
    <row r="79">
      <c r="D79" s="6" t="n"/>
      <c r="E79" s="6" t="n"/>
      <c r="F79" s="7">
        <f>IF(OR($D79="",$E79=""),"",$E79-$D79)</f>
        <v/>
      </c>
      <c r="G79" s="8" t="n"/>
      <c r="H79" s="8" t="n"/>
      <c r="I79" s="9">
        <f>IF($B79="","",IFERROR(VLOOKUP($B79,'Elenchi'!$A$2:$B$7,2,FALSE),0))</f>
        <v/>
      </c>
      <c r="J79" s="8">
        <f>IF($B79="","",ROUND((N($G79)+N($H79))*N($I79),2))</f>
        <v/>
      </c>
      <c r="K79" s="8">
        <f>IF($B79="","",N($G79)+N($H79)-N($J79))</f>
        <v/>
      </c>
      <c r="L79" s="8" t="n"/>
      <c r="M79" s="6" t="n"/>
    </row>
    <row r="80">
      <c r="D80" s="6" t="n"/>
      <c r="E80" s="6" t="n"/>
      <c r="F80" s="7">
        <f>IF(OR($D80="",$E80=""),"",$E80-$D80)</f>
        <v/>
      </c>
      <c r="G80" s="8" t="n"/>
      <c r="H80" s="8" t="n"/>
      <c r="I80" s="9">
        <f>IF($B80="","",IFERROR(VLOOKUP($B80,'Elenchi'!$A$2:$B$7,2,FALSE),0))</f>
        <v/>
      </c>
      <c r="J80" s="8">
        <f>IF($B80="","",ROUND((N($G80)+N($H80))*N($I80),2))</f>
        <v/>
      </c>
      <c r="K80" s="8">
        <f>IF($B80="","",N($G80)+N($H80)-N($J80))</f>
        <v/>
      </c>
      <c r="L80" s="8" t="n"/>
      <c r="M80" s="6" t="n"/>
    </row>
    <row r="81">
      <c r="D81" s="6" t="n"/>
      <c r="E81" s="6" t="n"/>
      <c r="F81" s="7">
        <f>IF(OR($D81="",$E81=""),"",$E81-$D81)</f>
        <v/>
      </c>
      <c r="G81" s="8" t="n"/>
      <c r="H81" s="8" t="n"/>
      <c r="I81" s="9">
        <f>IF($B81="","",IFERROR(VLOOKUP($B81,'Elenchi'!$A$2:$B$7,2,FALSE),0))</f>
        <v/>
      </c>
      <c r="J81" s="8">
        <f>IF($B81="","",ROUND((N($G81)+N($H81))*N($I81),2))</f>
        <v/>
      </c>
      <c r="K81" s="8">
        <f>IF($B81="","",N($G81)+N($H81)-N($J81))</f>
        <v/>
      </c>
      <c r="L81" s="8" t="n"/>
      <c r="M81" s="6" t="n"/>
    </row>
    <row r="82">
      <c r="D82" s="6" t="n"/>
      <c r="E82" s="6" t="n"/>
      <c r="F82" s="7">
        <f>IF(OR($D82="",$E82=""),"",$E82-$D82)</f>
        <v/>
      </c>
      <c r="G82" s="8" t="n"/>
      <c r="H82" s="8" t="n"/>
      <c r="I82" s="9">
        <f>IF($B82="","",IFERROR(VLOOKUP($B82,'Elenchi'!$A$2:$B$7,2,FALSE),0))</f>
        <v/>
      </c>
      <c r="J82" s="8">
        <f>IF($B82="","",ROUND((N($G82)+N($H82))*N($I82),2))</f>
        <v/>
      </c>
      <c r="K82" s="8">
        <f>IF($B82="","",N($G82)+N($H82)-N($J82))</f>
        <v/>
      </c>
      <c r="L82" s="8" t="n"/>
      <c r="M82" s="6" t="n"/>
    </row>
    <row r="83">
      <c r="D83" s="6" t="n"/>
      <c r="E83" s="6" t="n"/>
      <c r="F83" s="7">
        <f>IF(OR($D83="",$E83=""),"",$E83-$D83)</f>
        <v/>
      </c>
      <c r="G83" s="8" t="n"/>
      <c r="H83" s="8" t="n"/>
      <c r="I83" s="9">
        <f>IF($B83="","",IFERROR(VLOOKUP($B83,'Elenchi'!$A$2:$B$7,2,FALSE),0))</f>
        <v/>
      </c>
      <c r="J83" s="8">
        <f>IF($B83="","",ROUND((N($G83)+N($H83))*N($I83),2))</f>
        <v/>
      </c>
      <c r="K83" s="8">
        <f>IF($B83="","",N($G83)+N($H83)-N($J83))</f>
        <v/>
      </c>
      <c r="L83" s="8" t="n"/>
      <c r="M83" s="6" t="n"/>
    </row>
    <row r="84">
      <c r="D84" s="6" t="n"/>
      <c r="E84" s="6" t="n"/>
      <c r="F84" s="7">
        <f>IF(OR($D84="",$E84=""),"",$E84-$D84)</f>
        <v/>
      </c>
      <c r="G84" s="8" t="n"/>
      <c r="H84" s="8" t="n"/>
      <c r="I84" s="9">
        <f>IF($B84="","",IFERROR(VLOOKUP($B84,'Elenchi'!$A$2:$B$7,2,FALSE),0))</f>
        <v/>
      </c>
      <c r="J84" s="8">
        <f>IF($B84="","",ROUND((N($G84)+N($H84))*N($I84),2))</f>
        <v/>
      </c>
      <c r="K84" s="8">
        <f>IF($B84="","",N($G84)+N($H84)-N($J84))</f>
        <v/>
      </c>
      <c r="L84" s="8" t="n"/>
      <c r="M84" s="6" t="n"/>
    </row>
    <row r="85">
      <c r="D85" s="6" t="n"/>
      <c r="E85" s="6" t="n"/>
      <c r="F85" s="7">
        <f>IF(OR($D85="",$E85=""),"",$E85-$D85)</f>
        <v/>
      </c>
      <c r="G85" s="8" t="n"/>
      <c r="H85" s="8" t="n"/>
      <c r="I85" s="9">
        <f>IF($B85="","",IFERROR(VLOOKUP($B85,'Elenchi'!$A$2:$B$7,2,FALSE),0))</f>
        <v/>
      </c>
      <c r="J85" s="8">
        <f>IF($B85="","",ROUND((N($G85)+N($H85))*N($I85),2))</f>
        <v/>
      </c>
      <c r="K85" s="8">
        <f>IF($B85="","",N($G85)+N($H85)-N($J85))</f>
        <v/>
      </c>
      <c r="L85" s="8" t="n"/>
      <c r="M85" s="6" t="n"/>
    </row>
    <row r="86">
      <c r="D86" s="6" t="n"/>
      <c r="E86" s="6" t="n"/>
      <c r="F86" s="7">
        <f>IF(OR($D86="",$E86=""),"",$E86-$D86)</f>
        <v/>
      </c>
      <c r="G86" s="8" t="n"/>
      <c r="H86" s="8" t="n"/>
      <c r="I86" s="9">
        <f>IF($B86="","",IFERROR(VLOOKUP($B86,'Elenchi'!$A$2:$B$7,2,FALSE),0))</f>
        <v/>
      </c>
      <c r="J86" s="8">
        <f>IF($B86="","",ROUND((N($G86)+N($H86))*N($I86),2))</f>
        <v/>
      </c>
      <c r="K86" s="8">
        <f>IF($B86="","",N($G86)+N($H86)-N($J86))</f>
        <v/>
      </c>
      <c r="L86" s="8" t="n"/>
      <c r="M86" s="6" t="n"/>
    </row>
    <row r="87">
      <c r="D87" s="6" t="n"/>
      <c r="E87" s="6" t="n"/>
      <c r="F87" s="7">
        <f>IF(OR($D87="",$E87=""),"",$E87-$D87)</f>
        <v/>
      </c>
      <c r="G87" s="8" t="n"/>
      <c r="H87" s="8" t="n"/>
      <c r="I87" s="9">
        <f>IF($B87="","",IFERROR(VLOOKUP($B87,'Elenchi'!$A$2:$B$7,2,FALSE),0))</f>
        <v/>
      </c>
      <c r="J87" s="8">
        <f>IF($B87="","",ROUND((N($G87)+N($H87))*N($I87),2))</f>
        <v/>
      </c>
      <c r="K87" s="8">
        <f>IF($B87="","",N($G87)+N($H87)-N($J87))</f>
        <v/>
      </c>
      <c r="L87" s="8" t="n"/>
      <c r="M87" s="6" t="n"/>
    </row>
    <row r="88">
      <c r="D88" s="6" t="n"/>
      <c r="E88" s="6" t="n"/>
      <c r="F88" s="7">
        <f>IF(OR($D88="",$E88=""),"",$E88-$D88)</f>
        <v/>
      </c>
      <c r="G88" s="8" t="n"/>
      <c r="H88" s="8" t="n"/>
      <c r="I88" s="9">
        <f>IF($B88="","",IFERROR(VLOOKUP($B88,'Elenchi'!$A$2:$B$7,2,FALSE),0))</f>
        <v/>
      </c>
      <c r="J88" s="8">
        <f>IF($B88="","",ROUND((N($G88)+N($H88))*N($I88),2))</f>
        <v/>
      </c>
      <c r="K88" s="8">
        <f>IF($B88="","",N($G88)+N($H88)-N($J88))</f>
        <v/>
      </c>
      <c r="L88" s="8" t="n"/>
      <c r="M88" s="6" t="n"/>
    </row>
    <row r="89">
      <c r="D89" s="6" t="n"/>
      <c r="E89" s="6" t="n"/>
      <c r="F89" s="7">
        <f>IF(OR($D89="",$E89=""),"",$E89-$D89)</f>
        <v/>
      </c>
      <c r="G89" s="8" t="n"/>
      <c r="H89" s="8" t="n"/>
      <c r="I89" s="9">
        <f>IF($B89="","",IFERROR(VLOOKUP($B89,'Elenchi'!$A$2:$B$7,2,FALSE),0))</f>
        <v/>
      </c>
      <c r="J89" s="8">
        <f>IF($B89="","",ROUND((N($G89)+N($H89))*N($I89),2))</f>
        <v/>
      </c>
      <c r="K89" s="8">
        <f>IF($B89="","",N($G89)+N($H89)-N($J89))</f>
        <v/>
      </c>
      <c r="L89" s="8" t="n"/>
      <c r="M89" s="6" t="n"/>
    </row>
    <row r="90">
      <c r="D90" s="6" t="n"/>
      <c r="E90" s="6" t="n"/>
      <c r="F90" s="7">
        <f>IF(OR($D90="",$E90=""),"",$E90-$D90)</f>
        <v/>
      </c>
      <c r="G90" s="8" t="n"/>
      <c r="H90" s="8" t="n"/>
      <c r="I90" s="9">
        <f>IF($B90="","",IFERROR(VLOOKUP($B90,'Elenchi'!$A$2:$B$7,2,FALSE),0))</f>
        <v/>
      </c>
      <c r="J90" s="8">
        <f>IF($B90="","",ROUND((N($G90)+N($H90))*N($I90),2))</f>
        <v/>
      </c>
      <c r="K90" s="8">
        <f>IF($B90="","",N($G90)+N($H90)-N($J90))</f>
        <v/>
      </c>
      <c r="L90" s="8" t="n"/>
      <c r="M90" s="6" t="n"/>
    </row>
    <row r="91">
      <c r="D91" s="6" t="n"/>
      <c r="E91" s="6" t="n"/>
      <c r="F91" s="7">
        <f>IF(OR($D91="",$E91=""),"",$E91-$D91)</f>
        <v/>
      </c>
      <c r="G91" s="8" t="n"/>
      <c r="H91" s="8" t="n"/>
      <c r="I91" s="9">
        <f>IF($B91="","",IFERROR(VLOOKUP($B91,'Elenchi'!$A$2:$B$7,2,FALSE),0))</f>
        <v/>
      </c>
      <c r="J91" s="8">
        <f>IF($B91="","",ROUND((N($G91)+N($H91))*N($I91),2))</f>
        <v/>
      </c>
      <c r="K91" s="8">
        <f>IF($B91="","",N($G91)+N($H91)-N($J91))</f>
        <v/>
      </c>
      <c r="L91" s="8" t="n"/>
      <c r="M91" s="6" t="n"/>
    </row>
    <row r="92">
      <c r="D92" s="6" t="n"/>
      <c r="E92" s="6" t="n"/>
      <c r="F92" s="7">
        <f>IF(OR($D92="",$E92=""),"",$E92-$D92)</f>
        <v/>
      </c>
      <c r="G92" s="8" t="n"/>
      <c r="H92" s="8" t="n"/>
      <c r="I92" s="9">
        <f>IF($B92="","",IFERROR(VLOOKUP($B92,'Elenchi'!$A$2:$B$7,2,FALSE),0))</f>
        <v/>
      </c>
      <c r="J92" s="8">
        <f>IF($B92="","",ROUND((N($G92)+N($H92))*N($I92),2))</f>
        <v/>
      </c>
      <c r="K92" s="8">
        <f>IF($B92="","",N($G92)+N($H92)-N($J92))</f>
        <v/>
      </c>
      <c r="L92" s="8" t="n"/>
      <c r="M92" s="6" t="n"/>
    </row>
    <row r="93">
      <c r="D93" s="6" t="n"/>
      <c r="E93" s="6" t="n"/>
      <c r="F93" s="7">
        <f>IF(OR($D93="",$E93=""),"",$E93-$D93)</f>
        <v/>
      </c>
      <c r="G93" s="8" t="n"/>
      <c r="H93" s="8" t="n"/>
      <c r="I93" s="9">
        <f>IF($B93="","",IFERROR(VLOOKUP($B93,'Elenchi'!$A$2:$B$7,2,FALSE),0))</f>
        <v/>
      </c>
      <c r="J93" s="8">
        <f>IF($B93="","",ROUND((N($G93)+N($H93))*N($I93),2))</f>
        <v/>
      </c>
      <c r="K93" s="8">
        <f>IF($B93="","",N($G93)+N($H93)-N($J93))</f>
        <v/>
      </c>
      <c r="L93" s="8" t="n"/>
      <c r="M93" s="6" t="n"/>
    </row>
    <row r="94">
      <c r="D94" s="6" t="n"/>
      <c r="E94" s="6" t="n"/>
      <c r="F94" s="7">
        <f>IF(OR($D94="",$E94=""),"",$E94-$D94)</f>
        <v/>
      </c>
      <c r="G94" s="8" t="n"/>
      <c r="H94" s="8" t="n"/>
      <c r="I94" s="9">
        <f>IF($B94="","",IFERROR(VLOOKUP($B94,'Elenchi'!$A$2:$B$7,2,FALSE),0))</f>
        <v/>
      </c>
      <c r="J94" s="8">
        <f>IF($B94="","",ROUND((N($G94)+N($H94))*N($I94),2))</f>
        <v/>
      </c>
      <c r="K94" s="8">
        <f>IF($B94="","",N($G94)+N($H94)-N($J94))</f>
        <v/>
      </c>
      <c r="L94" s="8" t="n"/>
      <c r="M94" s="6" t="n"/>
    </row>
    <row r="95">
      <c r="D95" s="6" t="n"/>
      <c r="E95" s="6" t="n"/>
      <c r="F95" s="7">
        <f>IF(OR($D95="",$E95=""),"",$E95-$D95)</f>
        <v/>
      </c>
      <c r="G95" s="8" t="n"/>
      <c r="H95" s="8" t="n"/>
      <c r="I95" s="9">
        <f>IF($B95="","",IFERROR(VLOOKUP($B95,'Elenchi'!$A$2:$B$7,2,FALSE),0))</f>
        <v/>
      </c>
      <c r="J95" s="8">
        <f>IF($B95="","",ROUND((N($G95)+N($H95))*N($I95),2))</f>
        <v/>
      </c>
      <c r="K95" s="8">
        <f>IF($B95="","",N($G95)+N($H95)-N($J95))</f>
        <v/>
      </c>
      <c r="L95" s="8" t="n"/>
      <c r="M95" s="6" t="n"/>
    </row>
    <row r="96">
      <c r="D96" s="6" t="n"/>
      <c r="E96" s="6" t="n"/>
      <c r="F96" s="7">
        <f>IF(OR($D96="",$E96=""),"",$E96-$D96)</f>
        <v/>
      </c>
      <c r="G96" s="8" t="n"/>
      <c r="H96" s="8" t="n"/>
      <c r="I96" s="9">
        <f>IF($B96="","",IFERROR(VLOOKUP($B96,'Elenchi'!$A$2:$B$7,2,FALSE),0))</f>
        <v/>
      </c>
      <c r="J96" s="8">
        <f>IF($B96="","",ROUND((N($G96)+N($H96))*N($I96),2))</f>
        <v/>
      </c>
      <c r="K96" s="8">
        <f>IF($B96="","",N($G96)+N($H96)-N($J96))</f>
        <v/>
      </c>
      <c r="L96" s="8" t="n"/>
      <c r="M96" s="6" t="n"/>
    </row>
    <row r="97">
      <c r="D97" s="6" t="n"/>
      <c r="E97" s="6" t="n"/>
      <c r="F97" s="7">
        <f>IF(OR($D97="",$E97=""),"",$E97-$D97)</f>
        <v/>
      </c>
      <c r="G97" s="8" t="n"/>
      <c r="H97" s="8" t="n"/>
      <c r="I97" s="9">
        <f>IF($B97="","",IFERROR(VLOOKUP($B97,'Elenchi'!$A$2:$B$7,2,FALSE),0))</f>
        <v/>
      </c>
      <c r="J97" s="8">
        <f>IF($B97="","",ROUND((N($G97)+N($H97))*N($I97),2))</f>
        <v/>
      </c>
      <c r="K97" s="8">
        <f>IF($B97="","",N($G97)+N($H97)-N($J97))</f>
        <v/>
      </c>
      <c r="L97" s="8" t="n"/>
      <c r="M97" s="6" t="n"/>
    </row>
    <row r="98">
      <c r="D98" s="6" t="n"/>
      <c r="E98" s="6" t="n"/>
      <c r="F98" s="7">
        <f>IF(OR($D98="",$E98=""),"",$E98-$D98)</f>
        <v/>
      </c>
      <c r="G98" s="8" t="n"/>
      <c r="H98" s="8" t="n"/>
      <c r="I98" s="9">
        <f>IF($B98="","",IFERROR(VLOOKUP($B98,'Elenchi'!$A$2:$B$7,2,FALSE),0))</f>
        <v/>
      </c>
      <c r="J98" s="8">
        <f>IF($B98="","",ROUND((N($G98)+N($H98))*N($I98),2))</f>
        <v/>
      </c>
      <c r="K98" s="8">
        <f>IF($B98="","",N($G98)+N($H98)-N($J98))</f>
        <v/>
      </c>
      <c r="L98" s="8" t="n"/>
      <c r="M98" s="6" t="n"/>
    </row>
    <row r="99">
      <c r="D99" s="6" t="n"/>
      <c r="E99" s="6" t="n"/>
      <c r="F99" s="7">
        <f>IF(OR($D99="",$E99=""),"",$E99-$D99)</f>
        <v/>
      </c>
      <c r="G99" s="8" t="n"/>
      <c r="H99" s="8" t="n"/>
      <c r="I99" s="9">
        <f>IF($B99="","",IFERROR(VLOOKUP($B99,'Elenchi'!$A$2:$B$7,2,FALSE),0))</f>
        <v/>
      </c>
      <c r="J99" s="8">
        <f>IF($B99="","",ROUND((N($G99)+N($H99))*N($I99),2))</f>
        <v/>
      </c>
      <c r="K99" s="8">
        <f>IF($B99="","",N($G99)+N($H99)-N($J99))</f>
        <v/>
      </c>
      <c r="L99" s="8" t="n"/>
      <c r="M99" s="6" t="n"/>
    </row>
    <row r="100">
      <c r="D100" s="6" t="n"/>
      <c r="E100" s="6" t="n"/>
      <c r="F100" s="7">
        <f>IF(OR($D100="",$E100=""),"",$E100-$D100)</f>
        <v/>
      </c>
      <c r="G100" s="8" t="n"/>
      <c r="H100" s="8" t="n"/>
      <c r="I100" s="9">
        <f>IF($B100="","",IFERROR(VLOOKUP($B100,'Elenchi'!$A$2:$B$7,2,FALSE),0))</f>
        <v/>
      </c>
      <c r="J100" s="8">
        <f>IF($B100="","",ROUND((N($G100)+N($H100))*N($I100),2))</f>
        <v/>
      </c>
      <c r="K100" s="8">
        <f>IF($B100="","",N($G100)+N($H100)-N($J100))</f>
        <v/>
      </c>
      <c r="L100" s="8" t="n"/>
      <c r="M100" s="6" t="n"/>
    </row>
    <row r="101">
      <c r="D101" s="6" t="n"/>
      <c r="E101" s="6" t="n"/>
      <c r="F101" s="7">
        <f>IF(OR($D101="",$E101=""),"",$E101-$D101)</f>
        <v/>
      </c>
      <c r="G101" s="8" t="n"/>
      <c r="H101" s="8" t="n"/>
      <c r="I101" s="9">
        <f>IF($B101="","",IFERROR(VLOOKUP($B101,'Elenchi'!$A$2:$B$7,2,FALSE),0))</f>
        <v/>
      </c>
      <c r="J101" s="8">
        <f>IF($B101="","",ROUND((N($G101)+N($H101))*N($I101),2))</f>
        <v/>
      </c>
      <c r="K101" s="8">
        <f>IF($B101="","",N($G101)+N($H101)-N($J101))</f>
        <v/>
      </c>
      <c r="L101" s="8" t="n"/>
      <c r="M101" s="6" t="n"/>
    </row>
    <row r="102">
      <c r="D102" s="6" t="n"/>
      <c r="E102" s="6" t="n"/>
      <c r="F102" s="7">
        <f>IF(OR($D102="",$E102=""),"",$E102-$D102)</f>
        <v/>
      </c>
      <c r="G102" s="8" t="n"/>
      <c r="H102" s="8" t="n"/>
      <c r="I102" s="9">
        <f>IF($B102="","",IFERROR(VLOOKUP($B102,'Elenchi'!$A$2:$B$7,2,FALSE),0))</f>
        <v/>
      </c>
      <c r="J102" s="8">
        <f>IF($B102="","",ROUND((N($G102)+N($H102))*N($I102),2))</f>
        <v/>
      </c>
      <c r="K102" s="8">
        <f>IF($B102="","",N($G102)+N($H102)-N($J102))</f>
        <v/>
      </c>
      <c r="L102" s="8" t="n"/>
      <c r="M102" s="6" t="n"/>
    </row>
    <row r="103">
      <c r="D103" s="6" t="n"/>
      <c r="E103" s="6" t="n"/>
      <c r="F103" s="7">
        <f>IF(OR($D103="",$E103=""),"",$E103-$D103)</f>
        <v/>
      </c>
      <c r="G103" s="8" t="n"/>
      <c r="H103" s="8" t="n"/>
      <c r="I103" s="9">
        <f>IF($B103="","",IFERROR(VLOOKUP($B103,'Elenchi'!$A$2:$B$7,2,FALSE),0))</f>
        <v/>
      </c>
      <c r="J103" s="8">
        <f>IF($B103="","",ROUND((N($G103)+N($H103))*N($I103),2))</f>
        <v/>
      </c>
      <c r="K103" s="8">
        <f>IF($B103="","",N($G103)+N($H103)-N($J103))</f>
        <v/>
      </c>
      <c r="L103" s="8" t="n"/>
      <c r="M103" s="6" t="n"/>
    </row>
    <row r="104">
      <c r="D104" s="6" t="n"/>
      <c r="E104" s="6" t="n"/>
      <c r="F104" s="7">
        <f>IF(OR($D104="",$E104=""),"",$E104-$D104)</f>
        <v/>
      </c>
      <c r="G104" s="8" t="n"/>
      <c r="H104" s="8" t="n"/>
      <c r="I104" s="9">
        <f>IF($B104="","",IFERROR(VLOOKUP($B104,'Elenchi'!$A$2:$B$7,2,FALSE),0))</f>
        <v/>
      </c>
      <c r="J104" s="8">
        <f>IF($B104="","",ROUND((N($G104)+N($H104))*N($I104),2))</f>
        <v/>
      </c>
      <c r="K104" s="8">
        <f>IF($B104="","",N($G104)+N($H104)-N($J104))</f>
        <v/>
      </c>
      <c r="L104" s="8" t="n"/>
      <c r="M104" s="6" t="n"/>
    </row>
    <row r="105">
      <c r="D105" s="6" t="n"/>
      <c r="E105" s="6" t="n"/>
      <c r="F105" s="7">
        <f>IF(OR($D105="",$E105=""),"",$E105-$D105)</f>
        <v/>
      </c>
      <c r="G105" s="8" t="n"/>
      <c r="H105" s="8" t="n"/>
      <c r="I105" s="9">
        <f>IF($B105="","",IFERROR(VLOOKUP($B105,'Elenchi'!$A$2:$B$7,2,FALSE),0))</f>
        <v/>
      </c>
      <c r="J105" s="8">
        <f>IF($B105="","",ROUND((N($G105)+N($H105))*N($I105),2))</f>
        <v/>
      </c>
      <c r="K105" s="8">
        <f>IF($B105="","",N($G105)+N($H105)-N($J105))</f>
        <v/>
      </c>
      <c r="L105" s="8" t="n"/>
      <c r="M105" s="6" t="n"/>
    </row>
    <row r="106">
      <c r="D106" s="6" t="n"/>
      <c r="E106" s="6" t="n"/>
      <c r="F106" s="7">
        <f>IF(OR($D106="",$E106=""),"",$E106-$D106)</f>
        <v/>
      </c>
      <c r="G106" s="8" t="n"/>
      <c r="H106" s="8" t="n"/>
      <c r="I106" s="9">
        <f>IF($B106="","",IFERROR(VLOOKUP($B106,'Elenchi'!$A$2:$B$7,2,FALSE),0))</f>
        <v/>
      </c>
      <c r="J106" s="8">
        <f>IF($B106="","",ROUND((N($G106)+N($H106))*N($I106),2))</f>
        <v/>
      </c>
      <c r="K106" s="8">
        <f>IF($B106="","",N($G106)+N($H106)-N($J106))</f>
        <v/>
      </c>
      <c r="L106" s="8" t="n"/>
      <c r="M106" s="6" t="n"/>
    </row>
    <row r="107">
      <c r="D107" s="6" t="n"/>
      <c r="E107" s="6" t="n"/>
      <c r="F107" s="7">
        <f>IF(OR($D107="",$E107=""),"",$E107-$D107)</f>
        <v/>
      </c>
      <c r="G107" s="8" t="n"/>
      <c r="H107" s="8" t="n"/>
      <c r="I107" s="9">
        <f>IF($B107="","",IFERROR(VLOOKUP($B107,'Elenchi'!$A$2:$B$7,2,FALSE),0))</f>
        <v/>
      </c>
      <c r="J107" s="8">
        <f>IF($B107="","",ROUND((N($G107)+N($H107))*N($I107),2))</f>
        <v/>
      </c>
      <c r="K107" s="8">
        <f>IF($B107="","",N($G107)+N($H107)-N($J107))</f>
        <v/>
      </c>
      <c r="L107" s="8" t="n"/>
      <c r="M107" s="6" t="n"/>
    </row>
    <row r="108">
      <c r="D108" s="6" t="n"/>
      <c r="E108" s="6" t="n"/>
      <c r="F108" s="7">
        <f>IF(OR($D108="",$E108=""),"",$E108-$D108)</f>
        <v/>
      </c>
      <c r="G108" s="8" t="n"/>
      <c r="H108" s="8" t="n"/>
      <c r="I108" s="9">
        <f>IF($B108="","",IFERROR(VLOOKUP($B108,'Elenchi'!$A$2:$B$7,2,FALSE),0))</f>
        <v/>
      </c>
      <c r="J108" s="8">
        <f>IF($B108="","",ROUND((N($G108)+N($H108))*N($I108),2))</f>
        <v/>
      </c>
      <c r="K108" s="8">
        <f>IF($B108="","",N($G108)+N($H108)-N($J108))</f>
        <v/>
      </c>
      <c r="L108" s="8" t="n"/>
      <c r="M108" s="6" t="n"/>
    </row>
    <row r="109">
      <c r="D109" s="6" t="n"/>
      <c r="E109" s="6" t="n"/>
      <c r="F109" s="7">
        <f>IF(OR($D109="",$E109=""),"",$E109-$D109)</f>
        <v/>
      </c>
      <c r="G109" s="8" t="n"/>
      <c r="H109" s="8" t="n"/>
      <c r="I109" s="9">
        <f>IF($B109="","",IFERROR(VLOOKUP($B109,'Elenchi'!$A$2:$B$7,2,FALSE),0))</f>
        <v/>
      </c>
      <c r="J109" s="8">
        <f>IF($B109="","",ROUND((N($G109)+N($H109))*N($I109),2))</f>
        <v/>
      </c>
      <c r="K109" s="8">
        <f>IF($B109="","",N($G109)+N($H109)-N($J109))</f>
        <v/>
      </c>
      <c r="L109" s="8" t="n"/>
      <c r="M109" s="6" t="n"/>
    </row>
    <row r="110">
      <c r="D110" s="6" t="n"/>
      <c r="E110" s="6" t="n"/>
      <c r="F110" s="7">
        <f>IF(OR($D110="",$E110=""),"",$E110-$D110)</f>
        <v/>
      </c>
      <c r="G110" s="8" t="n"/>
      <c r="H110" s="8" t="n"/>
      <c r="I110" s="9">
        <f>IF($B110="","",IFERROR(VLOOKUP($B110,'Elenchi'!$A$2:$B$7,2,FALSE),0))</f>
        <v/>
      </c>
      <c r="J110" s="8">
        <f>IF($B110="","",ROUND((N($G110)+N($H110))*N($I110),2))</f>
        <v/>
      </c>
      <c r="K110" s="8">
        <f>IF($B110="","",N($G110)+N($H110)-N($J110))</f>
        <v/>
      </c>
      <c r="L110" s="8" t="n"/>
      <c r="M110" s="6" t="n"/>
    </row>
    <row r="111">
      <c r="D111" s="6" t="n"/>
      <c r="E111" s="6" t="n"/>
      <c r="F111" s="7">
        <f>IF(OR($D111="",$E111=""),"",$E111-$D111)</f>
        <v/>
      </c>
      <c r="G111" s="8" t="n"/>
      <c r="H111" s="8" t="n"/>
      <c r="I111" s="9">
        <f>IF($B111="","",IFERROR(VLOOKUP($B111,'Elenchi'!$A$2:$B$7,2,FALSE),0))</f>
        <v/>
      </c>
      <c r="J111" s="8">
        <f>IF($B111="","",ROUND((N($G111)+N($H111))*N($I111),2))</f>
        <v/>
      </c>
      <c r="K111" s="8">
        <f>IF($B111="","",N($G111)+N($H111)-N($J111))</f>
        <v/>
      </c>
      <c r="L111" s="8" t="n"/>
      <c r="M111" s="6" t="n"/>
    </row>
    <row r="112">
      <c r="D112" s="6" t="n"/>
      <c r="E112" s="6" t="n"/>
      <c r="F112" s="7">
        <f>IF(OR($D112="",$E112=""),"",$E112-$D112)</f>
        <v/>
      </c>
      <c r="G112" s="8" t="n"/>
      <c r="H112" s="8" t="n"/>
      <c r="I112" s="9">
        <f>IF($B112="","",IFERROR(VLOOKUP($B112,'Elenchi'!$A$2:$B$7,2,FALSE),0))</f>
        <v/>
      </c>
      <c r="J112" s="8">
        <f>IF($B112="","",ROUND((N($G112)+N($H112))*N($I112),2))</f>
        <v/>
      </c>
      <c r="K112" s="8">
        <f>IF($B112="","",N($G112)+N($H112)-N($J112))</f>
        <v/>
      </c>
      <c r="L112" s="8" t="n"/>
      <c r="M112" s="6" t="n"/>
    </row>
    <row r="113">
      <c r="D113" s="6" t="n"/>
      <c r="E113" s="6" t="n"/>
      <c r="F113" s="7">
        <f>IF(OR($D113="",$E113=""),"",$E113-$D113)</f>
        <v/>
      </c>
      <c r="G113" s="8" t="n"/>
      <c r="H113" s="8" t="n"/>
      <c r="I113" s="9">
        <f>IF($B113="","",IFERROR(VLOOKUP($B113,'Elenchi'!$A$2:$B$7,2,FALSE),0))</f>
        <v/>
      </c>
      <c r="J113" s="8">
        <f>IF($B113="","",ROUND((N($G113)+N($H113))*N($I113),2))</f>
        <v/>
      </c>
      <c r="K113" s="8">
        <f>IF($B113="","",N($G113)+N($H113)-N($J113))</f>
        <v/>
      </c>
      <c r="L113" s="8" t="n"/>
      <c r="M113" s="6" t="n"/>
    </row>
    <row r="114">
      <c r="D114" s="6" t="n"/>
      <c r="E114" s="6" t="n"/>
      <c r="F114" s="7">
        <f>IF(OR($D114="",$E114=""),"",$E114-$D114)</f>
        <v/>
      </c>
      <c r="G114" s="8" t="n"/>
      <c r="H114" s="8" t="n"/>
      <c r="I114" s="9">
        <f>IF($B114="","",IFERROR(VLOOKUP($B114,'Elenchi'!$A$2:$B$7,2,FALSE),0))</f>
        <v/>
      </c>
      <c r="J114" s="8">
        <f>IF($B114="","",ROUND((N($G114)+N($H114))*N($I114),2))</f>
        <v/>
      </c>
      <c r="K114" s="8">
        <f>IF($B114="","",N($G114)+N($H114)-N($J114))</f>
        <v/>
      </c>
      <c r="L114" s="8" t="n"/>
      <c r="M114" s="6" t="n"/>
    </row>
    <row r="115">
      <c r="D115" s="6" t="n"/>
      <c r="E115" s="6" t="n"/>
      <c r="F115" s="7">
        <f>IF(OR($D115="",$E115=""),"",$E115-$D115)</f>
        <v/>
      </c>
      <c r="G115" s="8" t="n"/>
      <c r="H115" s="8" t="n"/>
      <c r="I115" s="9">
        <f>IF($B115="","",IFERROR(VLOOKUP($B115,'Elenchi'!$A$2:$B$7,2,FALSE),0))</f>
        <v/>
      </c>
      <c r="J115" s="8">
        <f>IF($B115="","",ROUND((N($G115)+N($H115))*N($I115),2))</f>
        <v/>
      </c>
      <c r="K115" s="8">
        <f>IF($B115="","",N($G115)+N($H115)-N($J115))</f>
        <v/>
      </c>
      <c r="L115" s="8" t="n"/>
      <c r="M115" s="6" t="n"/>
    </row>
    <row r="116">
      <c r="D116" s="6" t="n"/>
      <c r="E116" s="6" t="n"/>
      <c r="F116" s="7">
        <f>IF(OR($D116="",$E116=""),"",$E116-$D116)</f>
        <v/>
      </c>
      <c r="G116" s="8" t="n"/>
      <c r="H116" s="8" t="n"/>
      <c r="I116" s="9">
        <f>IF($B116="","",IFERROR(VLOOKUP($B116,'Elenchi'!$A$2:$B$7,2,FALSE),0))</f>
        <v/>
      </c>
      <c r="J116" s="8">
        <f>IF($B116="","",ROUND((N($G116)+N($H116))*N($I116),2))</f>
        <v/>
      </c>
      <c r="K116" s="8">
        <f>IF($B116="","",N($G116)+N($H116)-N($J116))</f>
        <v/>
      </c>
      <c r="L116" s="8" t="n"/>
      <c r="M116" s="6" t="n"/>
    </row>
    <row r="117">
      <c r="D117" s="6" t="n"/>
      <c r="E117" s="6" t="n"/>
      <c r="F117" s="7">
        <f>IF(OR($D117="",$E117=""),"",$E117-$D117)</f>
        <v/>
      </c>
      <c r="G117" s="8" t="n"/>
      <c r="H117" s="8" t="n"/>
      <c r="I117" s="9">
        <f>IF($B117="","",IFERROR(VLOOKUP($B117,'Elenchi'!$A$2:$B$7,2,FALSE),0))</f>
        <v/>
      </c>
      <c r="J117" s="8">
        <f>IF($B117="","",ROUND((N($G117)+N($H117))*N($I117),2))</f>
        <v/>
      </c>
      <c r="K117" s="8">
        <f>IF($B117="","",N($G117)+N($H117)-N($J117))</f>
        <v/>
      </c>
      <c r="L117" s="8" t="n"/>
      <c r="M117" s="6" t="n"/>
    </row>
    <row r="118">
      <c r="D118" s="6" t="n"/>
      <c r="E118" s="6" t="n"/>
      <c r="F118" s="7">
        <f>IF(OR($D118="",$E118=""),"",$E118-$D118)</f>
        <v/>
      </c>
      <c r="G118" s="8" t="n"/>
      <c r="H118" s="8" t="n"/>
      <c r="I118" s="9">
        <f>IF($B118="","",IFERROR(VLOOKUP($B118,'Elenchi'!$A$2:$B$7,2,FALSE),0))</f>
        <v/>
      </c>
      <c r="J118" s="8">
        <f>IF($B118="","",ROUND((N($G118)+N($H118))*N($I118),2))</f>
        <v/>
      </c>
      <c r="K118" s="8">
        <f>IF($B118="","",N($G118)+N($H118)-N($J118))</f>
        <v/>
      </c>
      <c r="L118" s="8" t="n"/>
      <c r="M118" s="6" t="n"/>
    </row>
    <row r="119">
      <c r="D119" s="6" t="n"/>
      <c r="E119" s="6" t="n"/>
      <c r="F119" s="7">
        <f>IF(OR($D119="",$E119=""),"",$E119-$D119)</f>
        <v/>
      </c>
      <c r="G119" s="8" t="n"/>
      <c r="H119" s="8" t="n"/>
      <c r="I119" s="9">
        <f>IF($B119="","",IFERROR(VLOOKUP($B119,'Elenchi'!$A$2:$B$7,2,FALSE),0))</f>
        <v/>
      </c>
      <c r="J119" s="8">
        <f>IF($B119="","",ROUND((N($G119)+N($H119))*N($I119),2))</f>
        <v/>
      </c>
      <c r="K119" s="8">
        <f>IF($B119="","",N($G119)+N($H119)-N($J119))</f>
        <v/>
      </c>
      <c r="L119" s="8" t="n"/>
      <c r="M119" s="6" t="n"/>
    </row>
    <row r="120">
      <c r="D120" s="6" t="n"/>
      <c r="E120" s="6" t="n"/>
      <c r="F120" s="7">
        <f>IF(OR($D120="",$E120=""),"",$E120-$D120)</f>
        <v/>
      </c>
      <c r="G120" s="8" t="n"/>
      <c r="H120" s="8" t="n"/>
      <c r="I120" s="9">
        <f>IF($B120="","",IFERROR(VLOOKUP($B120,'Elenchi'!$A$2:$B$7,2,FALSE),0))</f>
        <v/>
      </c>
      <c r="J120" s="8">
        <f>IF($B120="","",ROUND((N($G120)+N($H120))*N($I120),2))</f>
        <v/>
      </c>
      <c r="K120" s="8">
        <f>IF($B120="","",N($G120)+N($H120)-N($J120))</f>
        <v/>
      </c>
      <c r="L120" s="8" t="n"/>
      <c r="M120" s="6" t="n"/>
    </row>
    <row r="121">
      <c r="D121" s="6" t="n"/>
      <c r="E121" s="6" t="n"/>
      <c r="F121" s="7">
        <f>IF(OR($D121="",$E121=""),"",$E121-$D121)</f>
        <v/>
      </c>
      <c r="G121" s="8" t="n"/>
      <c r="H121" s="8" t="n"/>
      <c r="I121" s="9">
        <f>IF($B121="","",IFERROR(VLOOKUP($B121,'Elenchi'!$A$2:$B$7,2,FALSE),0))</f>
        <v/>
      </c>
      <c r="J121" s="8">
        <f>IF($B121="","",ROUND((N($G121)+N($H121))*N($I121),2))</f>
        <v/>
      </c>
      <c r="K121" s="8">
        <f>IF($B121="","",N($G121)+N($H121)-N($J121))</f>
        <v/>
      </c>
      <c r="L121" s="8" t="n"/>
      <c r="M121" s="6" t="n"/>
    </row>
    <row r="122">
      <c r="D122" s="6" t="n"/>
      <c r="E122" s="6" t="n"/>
      <c r="F122" s="7">
        <f>IF(OR($D122="",$E122=""),"",$E122-$D122)</f>
        <v/>
      </c>
      <c r="G122" s="8" t="n"/>
      <c r="H122" s="8" t="n"/>
      <c r="I122" s="9">
        <f>IF($B122="","",IFERROR(VLOOKUP($B122,'Elenchi'!$A$2:$B$7,2,FALSE),0))</f>
        <v/>
      </c>
      <c r="J122" s="8">
        <f>IF($B122="","",ROUND((N($G122)+N($H122))*N($I122),2))</f>
        <v/>
      </c>
      <c r="K122" s="8">
        <f>IF($B122="","",N($G122)+N($H122)-N($J122))</f>
        <v/>
      </c>
      <c r="L122" s="8" t="n"/>
      <c r="M122" s="6" t="n"/>
    </row>
    <row r="123">
      <c r="D123" s="6" t="n"/>
      <c r="E123" s="6" t="n"/>
      <c r="F123" s="7">
        <f>IF(OR($D123="",$E123=""),"",$E123-$D123)</f>
        <v/>
      </c>
      <c r="G123" s="8" t="n"/>
      <c r="H123" s="8" t="n"/>
      <c r="I123" s="9">
        <f>IF($B123="","",IFERROR(VLOOKUP($B123,'Elenchi'!$A$2:$B$7,2,FALSE),0))</f>
        <v/>
      </c>
      <c r="J123" s="8">
        <f>IF($B123="","",ROUND((N($G123)+N($H123))*N($I123),2))</f>
        <v/>
      </c>
      <c r="K123" s="8">
        <f>IF($B123="","",N($G123)+N($H123)-N($J123))</f>
        <v/>
      </c>
      <c r="L123" s="8" t="n"/>
      <c r="M123" s="6" t="n"/>
    </row>
    <row r="124">
      <c r="D124" s="6" t="n"/>
      <c r="E124" s="6" t="n"/>
      <c r="F124" s="7">
        <f>IF(OR($D124="",$E124=""),"",$E124-$D124)</f>
        <v/>
      </c>
      <c r="G124" s="8" t="n"/>
      <c r="H124" s="8" t="n"/>
      <c r="I124" s="9">
        <f>IF($B124="","",IFERROR(VLOOKUP($B124,'Elenchi'!$A$2:$B$7,2,FALSE),0))</f>
        <v/>
      </c>
      <c r="J124" s="8">
        <f>IF($B124="","",ROUND((N($G124)+N($H124))*N($I124),2))</f>
        <v/>
      </c>
      <c r="K124" s="8">
        <f>IF($B124="","",N($G124)+N($H124)-N($J124))</f>
        <v/>
      </c>
      <c r="L124" s="8" t="n"/>
      <c r="M124" s="6" t="n"/>
    </row>
    <row r="125">
      <c r="D125" s="6" t="n"/>
      <c r="E125" s="6" t="n"/>
      <c r="F125" s="7">
        <f>IF(OR($D125="",$E125=""),"",$E125-$D125)</f>
        <v/>
      </c>
      <c r="G125" s="8" t="n"/>
      <c r="H125" s="8" t="n"/>
      <c r="I125" s="9">
        <f>IF($B125="","",IFERROR(VLOOKUP($B125,'Elenchi'!$A$2:$B$7,2,FALSE),0))</f>
        <v/>
      </c>
      <c r="J125" s="8">
        <f>IF($B125="","",ROUND((N($G125)+N($H125))*N($I125),2))</f>
        <v/>
      </c>
      <c r="K125" s="8">
        <f>IF($B125="","",N($G125)+N($H125)-N($J125))</f>
        <v/>
      </c>
      <c r="L125" s="8" t="n"/>
      <c r="M125" s="6" t="n"/>
    </row>
    <row r="126">
      <c r="D126" s="6" t="n"/>
      <c r="E126" s="6" t="n"/>
      <c r="F126" s="7">
        <f>IF(OR($D126="",$E126=""),"",$E126-$D126)</f>
        <v/>
      </c>
      <c r="G126" s="8" t="n"/>
      <c r="H126" s="8" t="n"/>
      <c r="I126" s="9">
        <f>IF($B126="","",IFERROR(VLOOKUP($B126,'Elenchi'!$A$2:$B$7,2,FALSE),0))</f>
        <v/>
      </c>
      <c r="J126" s="8">
        <f>IF($B126="","",ROUND((N($G126)+N($H126))*N($I126),2))</f>
        <v/>
      </c>
      <c r="K126" s="8">
        <f>IF($B126="","",N($G126)+N($H126)-N($J126))</f>
        <v/>
      </c>
      <c r="L126" s="8" t="n"/>
      <c r="M126" s="6" t="n"/>
    </row>
    <row r="127">
      <c r="D127" s="6" t="n"/>
      <c r="E127" s="6" t="n"/>
      <c r="F127" s="7">
        <f>IF(OR($D127="",$E127=""),"",$E127-$D127)</f>
        <v/>
      </c>
      <c r="G127" s="8" t="n"/>
      <c r="H127" s="8" t="n"/>
      <c r="I127" s="9">
        <f>IF($B127="","",IFERROR(VLOOKUP($B127,'Elenchi'!$A$2:$B$7,2,FALSE),0))</f>
        <v/>
      </c>
      <c r="J127" s="8">
        <f>IF($B127="","",ROUND((N($G127)+N($H127))*N($I127),2))</f>
        <v/>
      </c>
      <c r="K127" s="8">
        <f>IF($B127="","",N($G127)+N($H127)-N($J127))</f>
        <v/>
      </c>
      <c r="L127" s="8" t="n"/>
      <c r="M127" s="6" t="n"/>
    </row>
    <row r="128">
      <c r="D128" s="6" t="n"/>
      <c r="E128" s="6" t="n"/>
      <c r="F128" s="7">
        <f>IF(OR($D128="",$E128=""),"",$E128-$D128)</f>
        <v/>
      </c>
      <c r="G128" s="8" t="n"/>
      <c r="H128" s="8" t="n"/>
      <c r="I128" s="9">
        <f>IF($B128="","",IFERROR(VLOOKUP($B128,'Elenchi'!$A$2:$B$7,2,FALSE),0))</f>
        <v/>
      </c>
      <c r="J128" s="8">
        <f>IF($B128="","",ROUND((N($G128)+N($H128))*N($I128),2))</f>
        <v/>
      </c>
      <c r="K128" s="8">
        <f>IF($B128="","",N($G128)+N($H128)-N($J128))</f>
        <v/>
      </c>
      <c r="L128" s="8" t="n"/>
      <c r="M128" s="6" t="n"/>
    </row>
    <row r="129">
      <c r="D129" s="6" t="n"/>
      <c r="E129" s="6" t="n"/>
      <c r="F129" s="7">
        <f>IF(OR($D129="",$E129=""),"",$E129-$D129)</f>
        <v/>
      </c>
      <c r="G129" s="8" t="n"/>
      <c r="H129" s="8" t="n"/>
      <c r="I129" s="9">
        <f>IF($B129="","",IFERROR(VLOOKUP($B129,'Elenchi'!$A$2:$B$7,2,FALSE),0))</f>
        <v/>
      </c>
      <c r="J129" s="8">
        <f>IF($B129="","",ROUND((N($G129)+N($H129))*N($I129),2))</f>
        <v/>
      </c>
      <c r="K129" s="8">
        <f>IF($B129="","",N($G129)+N($H129)-N($J129))</f>
        <v/>
      </c>
      <c r="L129" s="8" t="n"/>
      <c r="M129" s="6" t="n"/>
    </row>
    <row r="130">
      <c r="D130" s="6" t="n"/>
      <c r="E130" s="6" t="n"/>
      <c r="F130" s="7">
        <f>IF(OR($D130="",$E130=""),"",$E130-$D130)</f>
        <v/>
      </c>
      <c r="G130" s="8" t="n"/>
      <c r="H130" s="8" t="n"/>
      <c r="I130" s="9">
        <f>IF($B130="","",IFERROR(VLOOKUP($B130,'Elenchi'!$A$2:$B$7,2,FALSE),0))</f>
        <v/>
      </c>
      <c r="J130" s="8">
        <f>IF($B130="","",ROUND((N($G130)+N($H130))*N($I130),2))</f>
        <v/>
      </c>
      <c r="K130" s="8">
        <f>IF($B130="","",N($G130)+N($H130)-N($J130))</f>
        <v/>
      </c>
      <c r="L130" s="8" t="n"/>
      <c r="M130" s="6" t="n"/>
    </row>
    <row r="131">
      <c r="D131" s="6" t="n"/>
      <c r="E131" s="6" t="n"/>
      <c r="F131" s="7">
        <f>IF(OR($D131="",$E131=""),"",$E131-$D131)</f>
        <v/>
      </c>
      <c r="G131" s="8" t="n"/>
      <c r="H131" s="8" t="n"/>
      <c r="I131" s="9">
        <f>IF($B131="","",IFERROR(VLOOKUP($B131,'Elenchi'!$A$2:$B$7,2,FALSE),0))</f>
        <v/>
      </c>
      <c r="J131" s="8">
        <f>IF($B131="","",ROUND((N($G131)+N($H131))*N($I131),2))</f>
        <v/>
      </c>
      <c r="K131" s="8">
        <f>IF($B131="","",N($G131)+N($H131)-N($J131))</f>
        <v/>
      </c>
      <c r="L131" s="8" t="n"/>
      <c r="M131" s="6" t="n"/>
    </row>
    <row r="132">
      <c r="D132" s="6" t="n"/>
      <c r="E132" s="6" t="n"/>
      <c r="F132" s="7">
        <f>IF(OR($D132="",$E132=""),"",$E132-$D132)</f>
        <v/>
      </c>
      <c r="G132" s="8" t="n"/>
      <c r="H132" s="8" t="n"/>
      <c r="I132" s="9">
        <f>IF($B132="","",IFERROR(VLOOKUP($B132,'Elenchi'!$A$2:$B$7,2,FALSE),0))</f>
        <v/>
      </c>
      <c r="J132" s="8">
        <f>IF($B132="","",ROUND((N($G132)+N($H132))*N($I132),2))</f>
        <v/>
      </c>
      <c r="K132" s="8">
        <f>IF($B132="","",N($G132)+N($H132)-N($J132))</f>
        <v/>
      </c>
      <c r="L132" s="8" t="n"/>
      <c r="M132" s="6" t="n"/>
    </row>
    <row r="133">
      <c r="D133" s="6" t="n"/>
      <c r="E133" s="6" t="n"/>
      <c r="F133" s="7">
        <f>IF(OR($D133="",$E133=""),"",$E133-$D133)</f>
        <v/>
      </c>
      <c r="G133" s="8" t="n"/>
      <c r="H133" s="8" t="n"/>
      <c r="I133" s="9">
        <f>IF($B133="","",IFERROR(VLOOKUP($B133,'Elenchi'!$A$2:$B$7,2,FALSE),0))</f>
        <v/>
      </c>
      <c r="J133" s="8">
        <f>IF($B133="","",ROUND((N($G133)+N($H133))*N($I133),2))</f>
        <v/>
      </c>
      <c r="K133" s="8">
        <f>IF($B133="","",N($G133)+N($H133)-N($J133))</f>
        <v/>
      </c>
      <c r="L133" s="8" t="n"/>
      <c r="M133" s="6" t="n"/>
    </row>
    <row r="134">
      <c r="D134" s="6" t="n"/>
      <c r="E134" s="6" t="n"/>
      <c r="F134" s="7">
        <f>IF(OR($D134="",$E134=""),"",$E134-$D134)</f>
        <v/>
      </c>
      <c r="G134" s="8" t="n"/>
      <c r="H134" s="8" t="n"/>
      <c r="I134" s="9">
        <f>IF($B134="","",IFERROR(VLOOKUP($B134,'Elenchi'!$A$2:$B$7,2,FALSE),0))</f>
        <v/>
      </c>
      <c r="J134" s="8">
        <f>IF($B134="","",ROUND((N($G134)+N($H134))*N($I134),2))</f>
        <v/>
      </c>
      <c r="K134" s="8">
        <f>IF($B134="","",N($G134)+N($H134)-N($J134))</f>
        <v/>
      </c>
      <c r="L134" s="8" t="n"/>
      <c r="M134" s="6" t="n"/>
    </row>
    <row r="135">
      <c r="D135" s="6" t="n"/>
      <c r="E135" s="6" t="n"/>
      <c r="F135" s="7">
        <f>IF(OR($D135="",$E135=""),"",$E135-$D135)</f>
        <v/>
      </c>
      <c r="G135" s="8" t="n"/>
      <c r="H135" s="8" t="n"/>
      <c r="I135" s="9">
        <f>IF($B135="","",IFERROR(VLOOKUP($B135,'Elenchi'!$A$2:$B$7,2,FALSE),0))</f>
        <v/>
      </c>
      <c r="J135" s="8">
        <f>IF($B135="","",ROUND((N($G135)+N($H135))*N($I135),2))</f>
        <v/>
      </c>
      <c r="K135" s="8">
        <f>IF($B135="","",N($G135)+N($H135)-N($J135))</f>
        <v/>
      </c>
      <c r="L135" s="8" t="n"/>
      <c r="M135" s="6" t="n"/>
    </row>
    <row r="136">
      <c r="D136" s="6" t="n"/>
      <c r="E136" s="6" t="n"/>
      <c r="F136" s="7">
        <f>IF(OR($D136="",$E136=""),"",$E136-$D136)</f>
        <v/>
      </c>
      <c r="G136" s="8" t="n"/>
      <c r="H136" s="8" t="n"/>
      <c r="I136" s="9">
        <f>IF($B136="","",IFERROR(VLOOKUP($B136,'Elenchi'!$A$2:$B$7,2,FALSE),0))</f>
        <v/>
      </c>
      <c r="J136" s="8">
        <f>IF($B136="","",ROUND((N($G136)+N($H136))*N($I136),2))</f>
        <v/>
      </c>
      <c r="K136" s="8">
        <f>IF($B136="","",N($G136)+N($H136)-N($J136))</f>
        <v/>
      </c>
      <c r="L136" s="8" t="n"/>
      <c r="M136" s="6" t="n"/>
    </row>
    <row r="137">
      <c r="D137" s="6" t="n"/>
      <c r="E137" s="6" t="n"/>
      <c r="F137" s="7">
        <f>IF(OR($D137="",$E137=""),"",$E137-$D137)</f>
        <v/>
      </c>
      <c r="G137" s="8" t="n"/>
      <c r="H137" s="8" t="n"/>
      <c r="I137" s="9">
        <f>IF($B137="","",IFERROR(VLOOKUP($B137,'Elenchi'!$A$2:$B$7,2,FALSE),0))</f>
        <v/>
      </c>
      <c r="J137" s="8">
        <f>IF($B137="","",ROUND((N($G137)+N($H137))*N($I137),2))</f>
        <v/>
      </c>
      <c r="K137" s="8">
        <f>IF($B137="","",N($G137)+N($H137)-N($J137))</f>
        <v/>
      </c>
      <c r="L137" s="8" t="n"/>
      <c r="M137" s="6" t="n"/>
    </row>
    <row r="138">
      <c r="D138" s="6" t="n"/>
      <c r="E138" s="6" t="n"/>
      <c r="F138" s="7">
        <f>IF(OR($D138="",$E138=""),"",$E138-$D138)</f>
        <v/>
      </c>
      <c r="G138" s="8" t="n"/>
      <c r="H138" s="8" t="n"/>
      <c r="I138" s="9">
        <f>IF($B138="","",IFERROR(VLOOKUP($B138,'Elenchi'!$A$2:$B$7,2,FALSE),0))</f>
        <v/>
      </c>
      <c r="J138" s="8">
        <f>IF($B138="","",ROUND((N($G138)+N($H138))*N($I138),2))</f>
        <v/>
      </c>
      <c r="K138" s="8">
        <f>IF($B138="","",N($G138)+N($H138)-N($J138))</f>
        <v/>
      </c>
      <c r="L138" s="8" t="n"/>
      <c r="M138" s="6" t="n"/>
    </row>
    <row r="139">
      <c r="D139" s="6" t="n"/>
      <c r="E139" s="6" t="n"/>
      <c r="F139" s="7">
        <f>IF(OR($D139="",$E139=""),"",$E139-$D139)</f>
        <v/>
      </c>
      <c r="G139" s="8" t="n"/>
      <c r="H139" s="8" t="n"/>
      <c r="I139" s="9">
        <f>IF($B139="","",IFERROR(VLOOKUP($B139,'Elenchi'!$A$2:$B$7,2,FALSE),0))</f>
        <v/>
      </c>
      <c r="J139" s="8">
        <f>IF($B139="","",ROUND((N($G139)+N($H139))*N($I139),2))</f>
        <v/>
      </c>
      <c r="K139" s="8">
        <f>IF($B139="","",N($G139)+N($H139)-N($J139))</f>
        <v/>
      </c>
      <c r="L139" s="8" t="n"/>
      <c r="M139" s="6" t="n"/>
    </row>
    <row r="140">
      <c r="D140" s="6" t="n"/>
      <c r="E140" s="6" t="n"/>
      <c r="F140" s="7">
        <f>IF(OR($D140="",$E140=""),"",$E140-$D140)</f>
        <v/>
      </c>
      <c r="G140" s="8" t="n"/>
      <c r="H140" s="8" t="n"/>
      <c r="I140" s="9">
        <f>IF($B140="","",IFERROR(VLOOKUP($B140,'Elenchi'!$A$2:$B$7,2,FALSE),0))</f>
        <v/>
      </c>
      <c r="J140" s="8">
        <f>IF($B140="","",ROUND((N($G140)+N($H140))*N($I140),2))</f>
        <v/>
      </c>
      <c r="K140" s="8">
        <f>IF($B140="","",N($G140)+N($H140)-N($J140))</f>
        <v/>
      </c>
      <c r="L140" s="8" t="n"/>
      <c r="M140" s="6" t="n"/>
    </row>
    <row r="141">
      <c r="D141" s="6" t="n"/>
      <c r="E141" s="6" t="n"/>
      <c r="F141" s="7">
        <f>IF(OR($D141="",$E141=""),"",$E141-$D141)</f>
        <v/>
      </c>
      <c r="G141" s="8" t="n"/>
      <c r="H141" s="8" t="n"/>
      <c r="I141" s="9">
        <f>IF($B141="","",IFERROR(VLOOKUP($B141,'Elenchi'!$A$2:$B$7,2,FALSE),0))</f>
        <v/>
      </c>
      <c r="J141" s="8">
        <f>IF($B141="","",ROUND((N($G141)+N($H141))*N($I141),2))</f>
        <v/>
      </c>
      <c r="K141" s="8">
        <f>IF($B141="","",N($G141)+N($H141)-N($J141))</f>
        <v/>
      </c>
      <c r="L141" s="8" t="n"/>
      <c r="M141" s="6" t="n"/>
    </row>
    <row r="142">
      <c r="D142" s="6" t="n"/>
      <c r="E142" s="6" t="n"/>
      <c r="F142" s="7">
        <f>IF(OR($D142="",$E142=""),"",$E142-$D142)</f>
        <v/>
      </c>
      <c r="G142" s="8" t="n"/>
      <c r="H142" s="8" t="n"/>
      <c r="I142" s="9">
        <f>IF($B142="","",IFERROR(VLOOKUP($B142,'Elenchi'!$A$2:$B$7,2,FALSE),0))</f>
        <v/>
      </c>
      <c r="J142" s="8">
        <f>IF($B142="","",ROUND((N($G142)+N($H142))*N($I142),2))</f>
        <v/>
      </c>
      <c r="K142" s="8">
        <f>IF($B142="","",N($G142)+N($H142)-N($J142))</f>
        <v/>
      </c>
      <c r="L142" s="8" t="n"/>
      <c r="M142" s="6" t="n"/>
    </row>
    <row r="143">
      <c r="D143" s="6" t="n"/>
      <c r="E143" s="6" t="n"/>
      <c r="F143" s="7">
        <f>IF(OR($D143="",$E143=""),"",$E143-$D143)</f>
        <v/>
      </c>
      <c r="G143" s="8" t="n"/>
      <c r="H143" s="8" t="n"/>
      <c r="I143" s="9">
        <f>IF($B143="","",IFERROR(VLOOKUP($B143,'Elenchi'!$A$2:$B$7,2,FALSE),0))</f>
        <v/>
      </c>
      <c r="J143" s="8">
        <f>IF($B143="","",ROUND((N($G143)+N($H143))*N($I143),2))</f>
        <v/>
      </c>
      <c r="K143" s="8">
        <f>IF($B143="","",N($G143)+N($H143)-N($J143))</f>
        <v/>
      </c>
      <c r="L143" s="8" t="n"/>
      <c r="M143" s="6" t="n"/>
    </row>
    <row r="144">
      <c r="D144" s="6" t="n"/>
      <c r="E144" s="6" t="n"/>
      <c r="F144" s="7">
        <f>IF(OR($D144="",$E144=""),"",$E144-$D144)</f>
        <v/>
      </c>
      <c r="G144" s="8" t="n"/>
      <c r="H144" s="8" t="n"/>
      <c r="I144" s="9">
        <f>IF($B144="","",IFERROR(VLOOKUP($B144,'Elenchi'!$A$2:$B$7,2,FALSE),0))</f>
        <v/>
      </c>
      <c r="J144" s="8">
        <f>IF($B144="","",ROUND((N($G144)+N($H144))*N($I144),2))</f>
        <v/>
      </c>
      <c r="K144" s="8">
        <f>IF($B144="","",N($G144)+N($H144)-N($J144))</f>
        <v/>
      </c>
      <c r="L144" s="8" t="n"/>
      <c r="M144" s="6" t="n"/>
    </row>
    <row r="145">
      <c r="D145" s="6" t="n"/>
      <c r="E145" s="6" t="n"/>
      <c r="F145" s="7">
        <f>IF(OR($D145="",$E145=""),"",$E145-$D145)</f>
        <v/>
      </c>
      <c r="G145" s="8" t="n"/>
      <c r="H145" s="8" t="n"/>
      <c r="I145" s="9">
        <f>IF($B145="","",IFERROR(VLOOKUP($B145,'Elenchi'!$A$2:$B$7,2,FALSE),0))</f>
        <v/>
      </c>
      <c r="J145" s="8">
        <f>IF($B145="","",ROUND((N($G145)+N($H145))*N($I145),2))</f>
        <v/>
      </c>
      <c r="K145" s="8">
        <f>IF($B145="","",N($G145)+N($H145)-N($J145))</f>
        <v/>
      </c>
      <c r="L145" s="8" t="n"/>
      <c r="M145" s="6" t="n"/>
    </row>
    <row r="146">
      <c r="D146" s="6" t="n"/>
      <c r="E146" s="6" t="n"/>
      <c r="F146" s="7">
        <f>IF(OR($D146="",$E146=""),"",$E146-$D146)</f>
        <v/>
      </c>
      <c r="G146" s="8" t="n"/>
      <c r="H146" s="8" t="n"/>
      <c r="I146" s="9">
        <f>IF($B146="","",IFERROR(VLOOKUP($B146,'Elenchi'!$A$2:$B$7,2,FALSE),0))</f>
        <v/>
      </c>
      <c r="J146" s="8">
        <f>IF($B146="","",ROUND((N($G146)+N($H146))*N($I146),2))</f>
        <v/>
      </c>
      <c r="K146" s="8">
        <f>IF($B146="","",N($G146)+N($H146)-N($J146))</f>
        <v/>
      </c>
      <c r="L146" s="8" t="n"/>
      <c r="M146" s="6" t="n"/>
    </row>
    <row r="147">
      <c r="D147" s="6" t="n"/>
      <c r="E147" s="6" t="n"/>
      <c r="F147" s="7">
        <f>IF(OR($D147="",$E147=""),"",$E147-$D147)</f>
        <v/>
      </c>
      <c r="G147" s="8" t="n"/>
      <c r="H147" s="8" t="n"/>
      <c r="I147" s="9">
        <f>IF($B147="","",IFERROR(VLOOKUP($B147,'Elenchi'!$A$2:$B$7,2,FALSE),0))</f>
        <v/>
      </c>
      <c r="J147" s="8">
        <f>IF($B147="","",ROUND((N($G147)+N($H147))*N($I147),2))</f>
        <v/>
      </c>
      <c r="K147" s="8">
        <f>IF($B147="","",N($G147)+N($H147)-N($J147))</f>
        <v/>
      </c>
      <c r="L147" s="8" t="n"/>
      <c r="M147" s="6" t="n"/>
    </row>
    <row r="148">
      <c r="D148" s="6" t="n"/>
      <c r="E148" s="6" t="n"/>
      <c r="F148" s="7">
        <f>IF(OR($D148="",$E148=""),"",$E148-$D148)</f>
        <v/>
      </c>
      <c r="G148" s="8" t="n"/>
      <c r="H148" s="8" t="n"/>
      <c r="I148" s="9">
        <f>IF($B148="","",IFERROR(VLOOKUP($B148,'Elenchi'!$A$2:$B$7,2,FALSE),0))</f>
        <v/>
      </c>
      <c r="J148" s="8">
        <f>IF($B148="","",ROUND((N($G148)+N($H148))*N($I148),2))</f>
        <v/>
      </c>
      <c r="K148" s="8">
        <f>IF($B148="","",N($G148)+N($H148)-N($J148))</f>
        <v/>
      </c>
      <c r="L148" s="8" t="n"/>
      <c r="M148" s="6" t="n"/>
    </row>
    <row r="149">
      <c r="D149" s="6" t="n"/>
      <c r="E149" s="6" t="n"/>
      <c r="F149" s="7">
        <f>IF(OR($D149="",$E149=""),"",$E149-$D149)</f>
        <v/>
      </c>
      <c r="G149" s="8" t="n"/>
      <c r="H149" s="8" t="n"/>
      <c r="I149" s="9">
        <f>IF($B149="","",IFERROR(VLOOKUP($B149,'Elenchi'!$A$2:$B$7,2,FALSE),0))</f>
        <v/>
      </c>
      <c r="J149" s="8">
        <f>IF($B149="","",ROUND((N($G149)+N($H149))*N($I149),2))</f>
        <v/>
      </c>
      <c r="K149" s="8">
        <f>IF($B149="","",N($G149)+N($H149)-N($J149))</f>
        <v/>
      </c>
      <c r="L149" s="8" t="n"/>
      <c r="M149" s="6" t="n"/>
    </row>
    <row r="150">
      <c r="D150" s="6" t="n"/>
      <c r="E150" s="6" t="n"/>
      <c r="F150" s="7">
        <f>IF(OR($D150="",$E150=""),"",$E150-$D150)</f>
        <v/>
      </c>
      <c r="G150" s="8" t="n"/>
      <c r="H150" s="8" t="n"/>
      <c r="I150" s="9">
        <f>IF($B150="","",IFERROR(VLOOKUP($B150,'Elenchi'!$A$2:$B$7,2,FALSE),0))</f>
        <v/>
      </c>
      <c r="J150" s="8">
        <f>IF($B150="","",ROUND((N($G150)+N($H150))*N($I150),2))</f>
        <v/>
      </c>
      <c r="K150" s="8">
        <f>IF($B150="","",N($G150)+N($H150)-N($J150))</f>
        <v/>
      </c>
      <c r="L150" s="8" t="n"/>
      <c r="M150" s="6" t="n"/>
    </row>
    <row r="151">
      <c r="D151" s="6" t="n"/>
      <c r="E151" s="6" t="n"/>
      <c r="F151" s="7">
        <f>IF(OR($D151="",$E151=""),"",$E151-$D151)</f>
        <v/>
      </c>
      <c r="G151" s="8" t="n"/>
      <c r="H151" s="8" t="n"/>
      <c r="I151" s="9">
        <f>IF($B151="","",IFERROR(VLOOKUP($B151,'Elenchi'!$A$2:$B$7,2,FALSE),0))</f>
        <v/>
      </c>
      <c r="J151" s="8">
        <f>IF($B151="","",ROUND((N($G151)+N($H151))*N($I151),2))</f>
        <v/>
      </c>
      <c r="K151" s="8">
        <f>IF($B151="","",N($G151)+N($H151)-N($J151))</f>
        <v/>
      </c>
      <c r="L151" s="8" t="n"/>
      <c r="M151" s="6" t="n"/>
    </row>
    <row r="152">
      <c r="D152" s="6" t="n"/>
      <c r="E152" s="6" t="n"/>
      <c r="F152" s="7">
        <f>IF(OR($D152="",$E152=""),"",$E152-$D152)</f>
        <v/>
      </c>
      <c r="G152" s="8" t="n"/>
      <c r="H152" s="8" t="n"/>
      <c r="I152" s="9">
        <f>IF($B152="","",IFERROR(VLOOKUP($B152,'Elenchi'!$A$2:$B$7,2,FALSE),0))</f>
        <v/>
      </c>
      <c r="J152" s="8">
        <f>IF($B152="","",ROUND((N($G152)+N($H152))*N($I152),2))</f>
        <v/>
      </c>
      <c r="K152" s="8">
        <f>IF($B152="","",N($G152)+N($H152)-N($J152))</f>
        <v/>
      </c>
      <c r="L152" s="8" t="n"/>
      <c r="M152" s="6" t="n"/>
    </row>
    <row r="153">
      <c r="D153" s="6" t="n"/>
      <c r="E153" s="6" t="n"/>
      <c r="F153" s="7">
        <f>IF(OR($D153="",$E153=""),"",$E153-$D153)</f>
        <v/>
      </c>
      <c r="G153" s="8" t="n"/>
      <c r="H153" s="8" t="n"/>
      <c r="I153" s="9">
        <f>IF($B153="","",IFERROR(VLOOKUP($B153,'Elenchi'!$A$2:$B$7,2,FALSE),0))</f>
        <v/>
      </c>
      <c r="J153" s="8">
        <f>IF($B153="","",ROUND((N($G153)+N($H153))*N($I153),2))</f>
        <v/>
      </c>
      <c r="K153" s="8">
        <f>IF($B153="","",N($G153)+N($H153)-N($J153))</f>
        <v/>
      </c>
      <c r="L153" s="8" t="n"/>
      <c r="M153" s="6" t="n"/>
    </row>
    <row r="154">
      <c r="D154" s="6" t="n"/>
      <c r="E154" s="6" t="n"/>
      <c r="F154" s="7">
        <f>IF(OR($D154="",$E154=""),"",$E154-$D154)</f>
        <v/>
      </c>
      <c r="G154" s="8" t="n"/>
      <c r="H154" s="8" t="n"/>
      <c r="I154" s="9">
        <f>IF($B154="","",IFERROR(VLOOKUP($B154,'Elenchi'!$A$2:$B$7,2,FALSE),0))</f>
        <v/>
      </c>
      <c r="J154" s="8">
        <f>IF($B154="","",ROUND((N($G154)+N($H154))*N($I154),2))</f>
        <v/>
      </c>
      <c r="K154" s="8">
        <f>IF($B154="","",N($G154)+N($H154)-N($J154))</f>
        <v/>
      </c>
      <c r="L154" s="8" t="n"/>
      <c r="M154" s="6" t="n"/>
    </row>
    <row r="155">
      <c r="D155" s="6" t="n"/>
      <c r="E155" s="6" t="n"/>
      <c r="F155" s="7">
        <f>IF(OR($D155="",$E155=""),"",$E155-$D155)</f>
        <v/>
      </c>
      <c r="G155" s="8" t="n"/>
      <c r="H155" s="8" t="n"/>
      <c r="I155" s="9">
        <f>IF($B155="","",IFERROR(VLOOKUP($B155,'Elenchi'!$A$2:$B$7,2,FALSE),0))</f>
        <v/>
      </c>
      <c r="J155" s="8">
        <f>IF($B155="","",ROUND((N($G155)+N($H155))*N($I155),2))</f>
        <v/>
      </c>
      <c r="K155" s="8">
        <f>IF($B155="","",N($G155)+N($H155)-N($J155))</f>
        <v/>
      </c>
      <c r="L155" s="8" t="n"/>
      <c r="M155" s="6" t="n"/>
    </row>
    <row r="156">
      <c r="D156" s="6" t="n"/>
      <c r="E156" s="6" t="n"/>
      <c r="F156" s="7">
        <f>IF(OR($D156="",$E156=""),"",$E156-$D156)</f>
        <v/>
      </c>
      <c r="G156" s="8" t="n"/>
      <c r="H156" s="8" t="n"/>
      <c r="I156" s="9">
        <f>IF($B156="","",IFERROR(VLOOKUP($B156,'Elenchi'!$A$2:$B$7,2,FALSE),0))</f>
        <v/>
      </c>
      <c r="J156" s="8">
        <f>IF($B156="","",ROUND((N($G156)+N($H156))*N($I156),2))</f>
        <v/>
      </c>
      <c r="K156" s="8">
        <f>IF($B156="","",N($G156)+N($H156)-N($J156))</f>
        <v/>
      </c>
      <c r="L156" s="8" t="n"/>
      <c r="M156" s="6" t="n"/>
    </row>
    <row r="157">
      <c r="D157" s="6" t="n"/>
      <c r="E157" s="6" t="n"/>
      <c r="F157" s="7">
        <f>IF(OR($D157="",$E157=""),"",$E157-$D157)</f>
        <v/>
      </c>
      <c r="G157" s="8" t="n"/>
      <c r="H157" s="8" t="n"/>
      <c r="I157" s="9">
        <f>IF($B157="","",IFERROR(VLOOKUP($B157,'Elenchi'!$A$2:$B$7,2,FALSE),0))</f>
        <v/>
      </c>
      <c r="J157" s="8">
        <f>IF($B157="","",ROUND((N($G157)+N($H157))*N($I157),2))</f>
        <v/>
      </c>
      <c r="K157" s="8">
        <f>IF($B157="","",N($G157)+N($H157)-N($J157))</f>
        <v/>
      </c>
      <c r="L157" s="8" t="n"/>
      <c r="M157" s="6" t="n"/>
    </row>
    <row r="158">
      <c r="D158" s="6" t="n"/>
      <c r="E158" s="6" t="n"/>
      <c r="F158" s="7">
        <f>IF(OR($D158="",$E158=""),"",$E158-$D158)</f>
        <v/>
      </c>
      <c r="G158" s="8" t="n"/>
      <c r="H158" s="8" t="n"/>
      <c r="I158" s="9">
        <f>IF($B158="","",IFERROR(VLOOKUP($B158,'Elenchi'!$A$2:$B$7,2,FALSE),0))</f>
        <v/>
      </c>
      <c r="J158" s="8">
        <f>IF($B158="","",ROUND((N($G158)+N($H158))*N($I158),2))</f>
        <v/>
      </c>
      <c r="K158" s="8">
        <f>IF($B158="","",N($G158)+N($H158)-N($J158))</f>
        <v/>
      </c>
      <c r="L158" s="8" t="n"/>
      <c r="M158" s="6" t="n"/>
    </row>
    <row r="159">
      <c r="D159" s="6" t="n"/>
      <c r="E159" s="6" t="n"/>
      <c r="F159" s="7">
        <f>IF(OR($D159="",$E159=""),"",$E159-$D159)</f>
        <v/>
      </c>
      <c r="G159" s="8" t="n"/>
      <c r="H159" s="8" t="n"/>
      <c r="I159" s="9">
        <f>IF($B159="","",IFERROR(VLOOKUP($B159,'Elenchi'!$A$2:$B$7,2,FALSE),0))</f>
        <v/>
      </c>
      <c r="J159" s="8">
        <f>IF($B159="","",ROUND((N($G159)+N($H159))*N($I159),2))</f>
        <v/>
      </c>
      <c r="K159" s="8">
        <f>IF($B159="","",N($G159)+N($H159)-N($J159))</f>
        <v/>
      </c>
      <c r="L159" s="8" t="n"/>
      <c r="M159" s="6" t="n"/>
    </row>
    <row r="160">
      <c r="D160" s="6" t="n"/>
      <c r="E160" s="6" t="n"/>
      <c r="F160" s="7">
        <f>IF(OR($D160="",$E160=""),"",$E160-$D160)</f>
        <v/>
      </c>
      <c r="G160" s="8" t="n"/>
      <c r="H160" s="8" t="n"/>
      <c r="I160" s="9">
        <f>IF($B160="","",IFERROR(VLOOKUP($B160,'Elenchi'!$A$2:$B$7,2,FALSE),0))</f>
        <v/>
      </c>
      <c r="J160" s="8">
        <f>IF($B160="","",ROUND((N($G160)+N($H160))*N($I160),2))</f>
        <v/>
      </c>
      <c r="K160" s="8">
        <f>IF($B160="","",N($G160)+N($H160)-N($J160))</f>
        <v/>
      </c>
      <c r="L160" s="8" t="n"/>
      <c r="M160" s="6" t="n"/>
    </row>
    <row r="161">
      <c r="D161" s="6" t="n"/>
      <c r="E161" s="6" t="n"/>
      <c r="F161" s="7">
        <f>IF(OR($D161="",$E161=""),"",$E161-$D161)</f>
        <v/>
      </c>
      <c r="G161" s="8" t="n"/>
      <c r="H161" s="8" t="n"/>
      <c r="I161" s="9">
        <f>IF($B161="","",IFERROR(VLOOKUP($B161,'Elenchi'!$A$2:$B$7,2,FALSE),0))</f>
        <v/>
      </c>
      <c r="J161" s="8">
        <f>IF($B161="","",ROUND((N($G161)+N($H161))*N($I161),2))</f>
        <v/>
      </c>
      <c r="K161" s="8">
        <f>IF($B161="","",N($G161)+N($H161)-N($J161))</f>
        <v/>
      </c>
      <c r="L161" s="8" t="n"/>
      <c r="M161" s="6" t="n"/>
    </row>
    <row r="162">
      <c r="D162" s="6" t="n"/>
      <c r="E162" s="6" t="n"/>
      <c r="F162" s="7">
        <f>IF(OR($D162="",$E162=""),"",$E162-$D162)</f>
        <v/>
      </c>
      <c r="G162" s="8" t="n"/>
      <c r="H162" s="8" t="n"/>
      <c r="I162" s="9">
        <f>IF($B162="","",IFERROR(VLOOKUP($B162,'Elenchi'!$A$2:$B$7,2,FALSE),0))</f>
        <v/>
      </c>
      <c r="J162" s="8">
        <f>IF($B162="","",ROUND((N($G162)+N($H162))*N($I162),2))</f>
        <v/>
      </c>
      <c r="K162" s="8">
        <f>IF($B162="","",N($G162)+N($H162)-N($J162))</f>
        <v/>
      </c>
      <c r="L162" s="8" t="n"/>
      <c r="M162" s="6" t="n"/>
    </row>
    <row r="163">
      <c r="D163" s="6" t="n"/>
      <c r="E163" s="6" t="n"/>
      <c r="F163" s="7">
        <f>IF(OR($D163="",$E163=""),"",$E163-$D163)</f>
        <v/>
      </c>
      <c r="G163" s="8" t="n"/>
      <c r="H163" s="8" t="n"/>
      <c r="I163" s="9">
        <f>IF($B163="","",IFERROR(VLOOKUP($B163,'Elenchi'!$A$2:$B$7,2,FALSE),0))</f>
        <v/>
      </c>
      <c r="J163" s="8">
        <f>IF($B163="","",ROUND((N($G163)+N($H163))*N($I163),2))</f>
        <v/>
      </c>
      <c r="K163" s="8">
        <f>IF($B163="","",N($G163)+N($H163)-N($J163))</f>
        <v/>
      </c>
      <c r="L163" s="8" t="n"/>
      <c r="M163" s="6" t="n"/>
    </row>
    <row r="164">
      <c r="D164" s="6" t="n"/>
      <c r="E164" s="6" t="n"/>
      <c r="F164" s="7">
        <f>IF(OR($D164="",$E164=""),"",$E164-$D164)</f>
        <v/>
      </c>
      <c r="G164" s="8" t="n"/>
      <c r="H164" s="8" t="n"/>
      <c r="I164" s="9">
        <f>IF($B164="","",IFERROR(VLOOKUP($B164,'Elenchi'!$A$2:$B$7,2,FALSE),0))</f>
        <v/>
      </c>
      <c r="J164" s="8">
        <f>IF($B164="","",ROUND((N($G164)+N($H164))*N($I164),2))</f>
        <v/>
      </c>
      <c r="K164" s="8">
        <f>IF($B164="","",N($G164)+N($H164)-N($J164))</f>
        <v/>
      </c>
      <c r="L164" s="8" t="n"/>
      <c r="M164" s="6" t="n"/>
    </row>
    <row r="165">
      <c r="D165" s="6" t="n"/>
      <c r="E165" s="6" t="n"/>
      <c r="F165" s="7">
        <f>IF(OR($D165="",$E165=""),"",$E165-$D165)</f>
        <v/>
      </c>
      <c r="G165" s="8" t="n"/>
      <c r="H165" s="8" t="n"/>
      <c r="I165" s="9">
        <f>IF($B165="","",IFERROR(VLOOKUP($B165,'Elenchi'!$A$2:$B$7,2,FALSE),0))</f>
        <v/>
      </c>
      <c r="J165" s="8">
        <f>IF($B165="","",ROUND((N($G165)+N($H165))*N($I165),2))</f>
        <v/>
      </c>
      <c r="K165" s="8">
        <f>IF($B165="","",N($G165)+N($H165)-N($J165))</f>
        <v/>
      </c>
      <c r="L165" s="8" t="n"/>
      <c r="M165" s="6" t="n"/>
    </row>
    <row r="166">
      <c r="D166" s="6" t="n"/>
      <c r="E166" s="6" t="n"/>
      <c r="F166" s="7">
        <f>IF(OR($D166="",$E166=""),"",$E166-$D166)</f>
        <v/>
      </c>
      <c r="G166" s="8" t="n"/>
      <c r="H166" s="8" t="n"/>
      <c r="I166" s="9">
        <f>IF($B166="","",IFERROR(VLOOKUP($B166,'Elenchi'!$A$2:$B$7,2,FALSE),0))</f>
        <v/>
      </c>
      <c r="J166" s="8">
        <f>IF($B166="","",ROUND((N($G166)+N($H166))*N($I166),2))</f>
        <v/>
      </c>
      <c r="K166" s="8">
        <f>IF($B166="","",N($G166)+N($H166)-N($J166))</f>
        <v/>
      </c>
      <c r="L166" s="8" t="n"/>
      <c r="M166" s="6" t="n"/>
    </row>
    <row r="167">
      <c r="D167" s="6" t="n"/>
      <c r="E167" s="6" t="n"/>
      <c r="F167" s="7">
        <f>IF(OR($D167="",$E167=""),"",$E167-$D167)</f>
        <v/>
      </c>
      <c r="G167" s="8" t="n"/>
      <c r="H167" s="8" t="n"/>
      <c r="I167" s="9">
        <f>IF($B167="","",IFERROR(VLOOKUP($B167,'Elenchi'!$A$2:$B$7,2,FALSE),0))</f>
        <v/>
      </c>
      <c r="J167" s="8">
        <f>IF($B167="","",ROUND((N($G167)+N($H167))*N($I167),2))</f>
        <v/>
      </c>
      <c r="K167" s="8">
        <f>IF($B167="","",N($G167)+N($H167)-N($J167))</f>
        <v/>
      </c>
      <c r="L167" s="8" t="n"/>
      <c r="M167" s="6" t="n"/>
    </row>
    <row r="168">
      <c r="D168" s="6" t="n"/>
      <c r="E168" s="6" t="n"/>
      <c r="F168" s="7">
        <f>IF(OR($D168="",$E168=""),"",$E168-$D168)</f>
        <v/>
      </c>
      <c r="G168" s="8" t="n"/>
      <c r="H168" s="8" t="n"/>
      <c r="I168" s="9">
        <f>IF($B168="","",IFERROR(VLOOKUP($B168,'Elenchi'!$A$2:$B$7,2,FALSE),0))</f>
        <v/>
      </c>
      <c r="J168" s="8">
        <f>IF($B168="","",ROUND((N($G168)+N($H168))*N($I168),2))</f>
        <v/>
      </c>
      <c r="K168" s="8">
        <f>IF($B168="","",N($G168)+N($H168)-N($J168))</f>
        <v/>
      </c>
      <c r="L168" s="8" t="n"/>
      <c r="M168" s="6" t="n"/>
    </row>
    <row r="169">
      <c r="D169" s="6" t="n"/>
      <c r="E169" s="6" t="n"/>
      <c r="F169" s="7">
        <f>IF(OR($D169="",$E169=""),"",$E169-$D169)</f>
        <v/>
      </c>
      <c r="G169" s="8" t="n"/>
      <c r="H169" s="8" t="n"/>
      <c r="I169" s="9">
        <f>IF($B169="","",IFERROR(VLOOKUP($B169,'Elenchi'!$A$2:$B$7,2,FALSE),0))</f>
        <v/>
      </c>
      <c r="J169" s="8">
        <f>IF($B169="","",ROUND((N($G169)+N($H169))*N($I169),2))</f>
        <v/>
      </c>
      <c r="K169" s="8">
        <f>IF($B169="","",N($G169)+N($H169)-N($J169))</f>
        <v/>
      </c>
      <c r="L169" s="8" t="n"/>
      <c r="M169" s="6" t="n"/>
    </row>
    <row r="170">
      <c r="D170" s="6" t="n"/>
      <c r="E170" s="6" t="n"/>
      <c r="F170" s="7">
        <f>IF(OR($D170="",$E170=""),"",$E170-$D170)</f>
        <v/>
      </c>
      <c r="G170" s="8" t="n"/>
      <c r="H170" s="8" t="n"/>
      <c r="I170" s="9">
        <f>IF($B170="","",IFERROR(VLOOKUP($B170,'Elenchi'!$A$2:$B$7,2,FALSE),0))</f>
        <v/>
      </c>
      <c r="J170" s="8">
        <f>IF($B170="","",ROUND((N($G170)+N($H170))*N($I170),2))</f>
        <v/>
      </c>
      <c r="K170" s="8">
        <f>IF($B170="","",N($G170)+N($H170)-N($J170))</f>
        <v/>
      </c>
      <c r="L170" s="8" t="n"/>
      <c r="M170" s="6" t="n"/>
    </row>
    <row r="171">
      <c r="D171" s="6" t="n"/>
      <c r="E171" s="6" t="n"/>
      <c r="F171" s="7">
        <f>IF(OR($D171="",$E171=""),"",$E171-$D171)</f>
        <v/>
      </c>
      <c r="G171" s="8" t="n"/>
      <c r="H171" s="8" t="n"/>
      <c r="I171" s="9">
        <f>IF($B171="","",IFERROR(VLOOKUP($B171,'Elenchi'!$A$2:$B$7,2,FALSE),0))</f>
        <v/>
      </c>
      <c r="J171" s="8">
        <f>IF($B171="","",ROUND((N($G171)+N($H171))*N($I171),2))</f>
        <v/>
      </c>
      <c r="K171" s="8">
        <f>IF($B171="","",N($G171)+N($H171)-N($J171))</f>
        <v/>
      </c>
      <c r="L171" s="8" t="n"/>
      <c r="M171" s="6" t="n"/>
    </row>
    <row r="172">
      <c r="D172" s="6" t="n"/>
      <c r="E172" s="6" t="n"/>
      <c r="F172" s="7">
        <f>IF(OR($D172="",$E172=""),"",$E172-$D172)</f>
        <v/>
      </c>
      <c r="G172" s="8" t="n"/>
      <c r="H172" s="8" t="n"/>
      <c r="I172" s="9">
        <f>IF($B172="","",IFERROR(VLOOKUP($B172,'Elenchi'!$A$2:$B$7,2,FALSE),0))</f>
        <v/>
      </c>
      <c r="J172" s="8">
        <f>IF($B172="","",ROUND((N($G172)+N($H172))*N($I172),2))</f>
        <v/>
      </c>
      <c r="K172" s="8">
        <f>IF($B172="","",N($G172)+N($H172)-N($J172))</f>
        <v/>
      </c>
      <c r="L172" s="8" t="n"/>
      <c r="M172" s="6" t="n"/>
    </row>
    <row r="173">
      <c r="D173" s="6" t="n"/>
      <c r="E173" s="6" t="n"/>
      <c r="F173" s="7">
        <f>IF(OR($D173="",$E173=""),"",$E173-$D173)</f>
        <v/>
      </c>
      <c r="G173" s="8" t="n"/>
      <c r="H173" s="8" t="n"/>
      <c r="I173" s="9">
        <f>IF($B173="","",IFERROR(VLOOKUP($B173,'Elenchi'!$A$2:$B$7,2,FALSE),0))</f>
        <v/>
      </c>
      <c r="J173" s="8">
        <f>IF($B173="","",ROUND((N($G173)+N($H173))*N($I173),2))</f>
        <v/>
      </c>
      <c r="K173" s="8">
        <f>IF($B173="","",N($G173)+N($H173)-N($J173))</f>
        <v/>
      </c>
      <c r="L173" s="8" t="n"/>
      <c r="M173" s="6" t="n"/>
    </row>
    <row r="174">
      <c r="D174" s="6" t="n"/>
      <c r="E174" s="6" t="n"/>
      <c r="F174" s="7">
        <f>IF(OR($D174="",$E174=""),"",$E174-$D174)</f>
        <v/>
      </c>
      <c r="G174" s="8" t="n"/>
      <c r="H174" s="8" t="n"/>
      <c r="I174" s="9">
        <f>IF($B174="","",IFERROR(VLOOKUP($B174,'Elenchi'!$A$2:$B$7,2,FALSE),0))</f>
        <v/>
      </c>
      <c r="J174" s="8">
        <f>IF($B174="","",ROUND((N($G174)+N($H174))*N($I174),2))</f>
        <v/>
      </c>
      <c r="K174" s="8">
        <f>IF($B174="","",N($G174)+N($H174)-N($J174))</f>
        <v/>
      </c>
      <c r="L174" s="8" t="n"/>
      <c r="M174" s="6" t="n"/>
    </row>
    <row r="175">
      <c r="D175" s="6" t="n"/>
      <c r="E175" s="6" t="n"/>
      <c r="F175" s="7">
        <f>IF(OR($D175="",$E175=""),"",$E175-$D175)</f>
        <v/>
      </c>
      <c r="G175" s="8" t="n"/>
      <c r="H175" s="8" t="n"/>
      <c r="I175" s="9">
        <f>IF($B175="","",IFERROR(VLOOKUP($B175,'Elenchi'!$A$2:$B$7,2,FALSE),0))</f>
        <v/>
      </c>
      <c r="J175" s="8">
        <f>IF($B175="","",ROUND((N($G175)+N($H175))*N($I175),2))</f>
        <v/>
      </c>
      <c r="K175" s="8">
        <f>IF($B175="","",N($G175)+N($H175)-N($J175))</f>
        <v/>
      </c>
      <c r="L175" s="8" t="n"/>
      <c r="M175" s="6" t="n"/>
    </row>
    <row r="176">
      <c r="D176" s="6" t="n"/>
      <c r="E176" s="6" t="n"/>
      <c r="F176" s="7">
        <f>IF(OR($D176="",$E176=""),"",$E176-$D176)</f>
        <v/>
      </c>
      <c r="G176" s="8" t="n"/>
      <c r="H176" s="8" t="n"/>
      <c r="I176" s="9">
        <f>IF($B176="","",IFERROR(VLOOKUP($B176,'Elenchi'!$A$2:$B$7,2,FALSE),0))</f>
        <v/>
      </c>
      <c r="J176" s="8">
        <f>IF($B176="","",ROUND((N($G176)+N($H176))*N($I176),2))</f>
        <v/>
      </c>
      <c r="K176" s="8">
        <f>IF($B176="","",N($G176)+N($H176)-N($J176))</f>
        <v/>
      </c>
      <c r="L176" s="8" t="n"/>
      <c r="M176" s="6" t="n"/>
    </row>
    <row r="177">
      <c r="D177" s="6" t="n"/>
      <c r="E177" s="6" t="n"/>
      <c r="F177" s="7">
        <f>IF(OR($D177="",$E177=""),"",$E177-$D177)</f>
        <v/>
      </c>
      <c r="G177" s="8" t="n"/>
      <c r="H177" s="8" t="n"/>
      <c r="I177" s="9">
        <f>IF($B177="","",IFERROR(VLOOKUP($B177,'Elenchi'!$A$2:$B$7,2,FALSE),0))</f>
        <v/>
      </c>
      <c r="J177" s="8">
        <f>IF($B177="","",ROUND((N($G177)+N($H177))*N($I177),2))</f>
        <v/>
      </c>
      <c r="K177" s="8">
        <f>IF($B177="","",N($G177)+N($H177)-N($J177))</f>
        <v/>
      </c>
      <c r="L177" s="8" t="n"/>
      <c r="M177" s="6" t="n"/>
    </row>
    <row r="178">
      <c r="D178" s="6" t="n"/>
      <c r="E178" s="6" t="n"/>
      <c r="F178" s="7">
        <f>IF(OR($D178="",$E178=""),"",$E178-$D178)</f>
        <v/>
      </c>
      <c r="G178" s="8" t="n"/>
      <c r="H178" s="8" t="n"/>
      <c r="I178" s="9">
        <f>IF($B178="","",IFERROR(VLOOKUP($B178,'Elenchi'!$A$2:$B$7,2,FALSE),0))</f>
        <v/>
      </c>
      <c r="J178" s="8">
        <f>IF($B178="","",ROUND((N($G178)+N($H178))*N($I178),2))</f>
        <v/>
      </c>
      <c r="K178" s="8">
        <f>IF($B178="","",N($G178)+N($H178)-N($J178))</f>
        <v/>
      </c>
      <c r="L178" s="8" t="n"/>
      <c r="M178" s="6" t="n"/>
    </row>
    <row r="179">
      <c r="D179" s="6" t="n"/>
      <c r="E179" s="6" t="n"/>
      <c r="F179" s="7">
        <f>IF(OR($D179="",$E179=""),"",$E179-$D179)</f>
        <v/>
      </c>
      <c r="G179" s="8" t="n"/>
      <c r="H179" s="8" t="n"/>
      <c r="I179" s="9">
        <f>IF($B179="","",IFERROR(VLOOKUP($B179,'Elenchi'!$A$2:$B$7,2,FALSE),0))</f>
        <v/>
      </c>
      <c r="J179" s="8">
        <f>IF($B179="","",ROUND((N($G179)+N($H179))*N($I179),2))</f>
        <v/>
      </c>
      <c r="K179" s="8">
        <f>IF($B179="","",N($G179)+N($H179)-N($J179))</f>
        <v/>
      </c>
      <c r="L179" s="8" t="n"/>
      <c r="M179" s="6" t="n"/>
    </row>
    <row r="180">
      <c r="D180" s="6" t="n"/>
      <c r="E180" s="6" t="n"/>
      <c r="F180" s="7">
        <f>IF(OR($D180="",$E180=""),"",$E180-$D180)</f>
        <v/>
      </c>
      <c r="G180" s="8" t="n"/>
      <c r="H180" s="8" t="n"/>
      <c r="I180" s="9">
        <f>IF($B180="","",IFERROR(VLOOKUP($B180,'Elenchi'!$A$2:$B$7,2,FALSE),0))</f>
        <v/>
      </c>
      <c r="J180" s="8">
        <f>IF($B180="","",ROUND((N($G180)+N($H180))*N($I180),2))</f>
        <v/>
      </c>
      <c r="K180" s="8">
        <f>IF($B180="","",N($G180)+N($H180)-N($J180))</f>
        <v/>
      </c>
      <c r="L180" s="8" t="n"/>
      <c r="M180" s="6" t="n"/>
    </row>
    <row r="181">
      <c r="D181" s="6" t="n"/>
      <c r="E181" s="6" t="n"/>
      <c r="F181" s="7">
        <f>IF(OR($D181="",$E181=""),"",$E181-$D181)</f>
        <v/>
      </c>
      <c r="G181" s="8" t="n"/>
      <c r="H181" s="8" t="n"/>
      <c r="I181" s="9">
        <f>IF($B181="","",IFERROR(VLOOKUP($B181,'Elenchi'!$A$2:$B$7,2,FALSE),0))</f>
        <v/>
      </c>
      <c r="J181" s="8">
        <f>IF($B181="","",ROUND((N($G181)+N($H181))*N($I181),2))</f>
        <v/>
      </c>
      <c r="K181" s="8">
        <f>IF($B181="","",N($G181)+N($H181)-N($J181))</f>
        <v/>
      </c>
      <c r="L181" s="8" t="n"/>
      <c r="M181" s="6" t="n"/>
    </row>
    <row r="182">
      <c r="D182" s="6" t="n"/>
      <c r="E182" s="6" t="n"/>
      <c r="F182" s="7">
        <f>IF(OR($D182="",$E182=""),"",$E182-$D182)</f>
        <v/>
      </c>
      <c r="G182" s="8" t="n"/>
      <c r="H182" s="8" t="n"/>
      <c r="I182" s="9">
        <f>IF($B182="","",IFERROR(VLOOKUP($B182,'Elenchi'!$A$2:$B$7,2,FALSE),0))</f>
        <v/>
      </c>
      <c r="J182" s="8">
        <f>IF($B182="","",ROUND((N($G182)+N($H182))*N($I182),2))</f>
        <v/>
      </c>
      <c r="K182" s="8">
        <f>IF($B182="","",N($G182)+N($H182)-N($J182))</f>
        <v/>
      </c>
      <c r="L182" s="8" t="n"/>
      <c r="M182" s="6" t="n"/>
    </row>
    <row r="183">
      <c r="D183" s="6" t="n"/>
      <c r="E183" s="6" t="n"/>
      <c r="F183" s="7">
        <f>IF(OR($D183="",$E183=""),"",$E183-$D183)</f>
        <v/>
      </c>
      <c r="G183" s="8" t="n"/>
      <c r="H183" s="8" t="n"/>
      <c r="I183" s="9">
        <f>IF($B183="","",IFERROR(VLOOKUP($B183,'Elenchi'!$A$2:$B$7,2,FALSE),0))</f>
        <v/>
      </c>
      <c r="J183" s="8">
        <f>IF($B183="","",ROUND((N($G183)+N($H183))*N($I183),2))</f>
        <v/>
      </c>
      <c r="K183" s="8">
        <f>IF($B183="","",N($G183)+N($H183)-N($J183))</f>
        <v/>
      </c>
      <c r="L183" s="8" t="n"/>
      <c r="M183" s="6" t="n"/>
    </row>
    <row r="184">
      <c r="D184" s="6" t="n"/>
      <c r="E184" s="6" t="n"/>
      <c r="F184" s="7">
        <f>IF(OR($D184="",$E184=""),"",$E184-$D184)</f>
        <v/>
      </c>
      <c r="G184" s="8" t="n"/>
      <c r="H184" s="8" t="n"/>
      <c r="I184" s="9">
        <f>IF($B184="","",IFERROR(VLOOKUP($B184,'Elenchi'!$A$2:$B$7,2,FALSE),0))</f>
        <v/>
      </c>
      <c r="J184" s="8">
        <f>IF($B184="","",ROUND((N($G184)+N($H184))*N($I184),2))</f>
        <v/>
      </c>
      <c r="K184" s="8">
        <f>IF($B184="","",N($G184)+N($H184)-N($J184))</f>
        <v/>
      </c>
      <c r="L184" s="8" t="n"/>
      <c r="M184" s="6" t="n"/>
    </row>
    <row r="185">
      <c r="D185" s="6" t="n"/>
      <c r="E185" s="6" t="n"/>
      <c r="F185" s="7">
        <f>IF(OR($D185="",$E185=""),"",$E185-$D185)</f>
        <v/>
      </c>
      <c r="G185" s="8" t="n"/>
      <c r="H185" s="8" t="n"/>
      <c r="I185" s="9">
        <f>IF($B185="","",IFERROR(VLOOKUP($B185,'Elenchi'!$A$2:$B$7,2,FALSE),0))</f>
        <v/>
      </c>
      <c r="J185" s="8">
        <f>IF($B185="","",ROUND((N($G185)+N($H185))*N($I185),2))</f>
        <v/>
      </c>
      <c r="K185" s="8">
        <f>IF($B185="","",N($G185)+N($H185)-N($J185))</f>
        <v/>
      </c>
      <c r="L185" s="8" t="n"/>
      <c r="M185" s="6" t="n"/>
    </row>
    <row r="186">
      <c r="D186" s="6" t="n"/>
      <c r="E186" s="6" t="n"/>
      <c r="F186" s="7">
        <f>IF(OR($D186="",$E186=""),"",$E186-$D186)</f>
        <v/>
      </c>
      <c r="G186" s="8" t="n"/>
      <c r="H186" s="8" t="n"/>
      <c r="I186" s="9">
        <f>IF($B186="","",IFERROR(VLOOKUP($B186,'Elenchi'!$A$2:$B$7,2,FALSE),0))</f>
        <v/>
      </c>
      <c r="J186" s="8">
        <f>IF($B186="","",ROUND((N($G186)+N($H186))*N($I186),2))</f>
        <v/>
      </c>
      <c r="K186" s="8">
        <f>IF($B186="","",N($G186)+N($H186)-N($J186))</f>
        <v/>
      </c>
      <c r="L186" s="8" t="n"/>
      <c r="M186" s="6" t="n"/>
    </row>
    <row r="187">
      <c r="D187" s="6" t="n"/>
      <c r="E187" s="6" t="n"/>
      <c r="F187" s="7">
        <f>IF(OR($D187="",$E187=""),"",$E187-$D187)</f>
        <v/>
      </c>
      <c r="G187" s="8" t="n"/>
      <c r="H187" s="8" t="n"/>
      <c r="I187" s="9">
        <f>IF($B187="","",IFERROR(VLOOKUP($B187,'Elenchi'!$A$2:$B$7,2,FALSE),0))</f>
        <v/>
      </c>
      <c r="J187" s="8">
        <f>IF($B187="","",ROUND((N($G187)+N($H187))*N($I187),2))</f>
        <v/>
      </c>
      <c r="K187" s="8">
        <f>IF($B187="","",N($G187)+N($H187)-N($J187))</f>
        <v/>
      </c>
      <c r="L187" s="8" t="n"/>
      <c r="M187" s="6" t="n"/>
    </row>
    <row r="188">
      <c r="D188" s="6" t="n"/>
      <c r="E188" s="6" t="n"/>
      <c r="F188" s="7">
        <f>IF(OR($D188="",$E188=""),"",$E188-$D188)</f>
        <v/>
      </c>
      <c r="G188" s="8" t="n"/>
      <c r="H188" s="8" t="n"/>
      <c r="I188" s="9">
        <f>IF($B188="","",IFERROR(VLOOKUP($B188,'Elenchi'!$A$2:$B$7,2,FALSE),0))</f>
        <v/>
      </c>
      <c r="J188" s="8">
        <f>IF($B188="","",ROUND((N($G188)+N($H188))*N($I188),2))</f>
        <v/>
      </c>
      <c r="K188" s="8">
        <f>IF($B188="","",N($G188)+N($H188)-N($J188))</f>
        <v/>
      </c>
      <c r="L188" s="8" t="n"/>
      <c r="M188" s="6" t="n"/>
    </row>
    <row r="189">
      <c r="D189" s="6" t="n"/>
      <c r="E189" s="6" t="n"/>
      <c r="F189" s="7">
        <f>IF(OR($D189="",$E189=""),"",$E189-$D189)</f>
        <v/>
      </c>
      <c r="G189" s="8" t="n"/>
      <c r="H189" s="8" t="n"/>
      <c r="I189" s="9">
        <f>IF($B189="","",IFERROR(VLOOKUP($B189,'Elenchi'!$A$2:$B$7,2,FALSE),0))</f>
        <v/>
      </c>
      <c r="J189" s="8">
        <f>IF($B189="","",ROUND((N($G189)+N($H189))*N($I189),2))</f>
        <v/>
      </c>
      <c r="K189" s="8">
        <f>IF($B189="","",N($G189)+N($H189)-N($J189))</f>
        <v/>
      </c>
      <c r="L189" s="8" t="n"/>
      <c r="M189" s="6" t="n"/>
    </row>
    <row r="190">
      <c r="D190" s="6" t="n"/>
      <c r="E190" s="6" t="n"/>
      <c r="F190" s="7">
        <f>IF(OR($D190="",$E190=""),"",$E190-$D190)</f>
        <v/>
      </c>
      <c r="G190" s="8" t="n"/>
      <c r="H190" s="8" t="n"/>
      <c r="I190" s="9">
        <f>IF($B190="","",IFERROR(VLOOKUP($B190,'Elenchi'!$A$2:$B$7,2,FALSE),0))</f>
        <v/>
      </c>
      <c r="J190" s="8">
        <f>IF($B190="","",ROUND((N($G190)+N($H190))*N($I190),2))</f>
        <v/>
      </c>
      <c r="K190" s="8">
        <f>IF($B190="","",N($G190)+N($H190)-N($J190))</f>
        <v/>
      </c>
      <c r="L190" s="8" t="n"/>
      <c r="M190" s="6" t="n"/>
    </row>
    <row r="191">
      <c r="D191" s="6" t="n"/>
      <c r="E191" s="6" t="n"/>
      <c r="F191" s="7">
        <f>IF(OR($D191="",$E191=""),"",$E191-$D191)</f>
        <v/>
      </c>
      <c r="G191" s="8" t="n"/>
      <c r="H191" s="8" t="n"/>
      <c r="I191" s="9">
        <f>IF($B191="","",IFERROR(VLOOKUP($B191,'Elenchi'!$A$2:$B$7,2,FALSE),0))</f>
        <v/>
      </c>
      <c r="J191" s="8">
        <f>IF($B191="","",ROUND((N($G191)+N($H191))*N($I191),2))</f>
        <v/>
      </c>
      <c r="K191" s="8">
        <f>IF($B191="","",N($G191)+N($H191)-N($J191))</f>
        <v/>
      </c>
      <c r="L191" s="8" t="n"/>
      <c r="M191" s="6" t="n"/>
    </row>
    <row r="192">
      <c r="D192" s="6" t="n"/>
      <c r="E192" s="6" t="n"/>
      <c r="F192" s="7">
        <f>IF(OR($D192="",$E192=""),"",$E192-$D192)</f>
        <v/>
      </c>
      <c r="G192" s="8" t="n"/>
      <c r="H192" s="8" t="n"/>
      <c r="I192" s="9">
        <f>IF($B192="","",IFERROR(VLOOKUP($B192,'Elenchi'!$A$2:$B$7,2,FALSE),0))</f>
        <v/>
      </c>
      <c r="J192" s="8">
        <f>IF($B192="","",ROUND((N($G192)+N($H192))*N($I192),2))</f>
        <v/>
      </c>
      <c r="K192" s="8">
        <f>IF($B192="","",N($G192)+N($H192)-N($J192))</f>
        <v/>
      </c>
      <c r="L192" s="8" t="n"/>
      <c r="M192" s="6" t="n"/>
    </row>
    <row r="193">
      <c r="D193" s="6" t="n"/>
      <c r="E193" s="6" t="n"/>
      <c r="F193" s="7">
        <f>IF(OR($D193="",$E193=""),"",$E193-$D193)</f>
        <v/>
      </c>
      <c r="G193" s="8" t="n"/>
      <c r="H193" s="8" t="n"/>
      <c r="I193" s="9">
        <f>IF($B193="","",IFERROR(VLOOKUP($B193,'Elenchi'!$A$2:$B$7,2,FALSE),0))</f>
        <v/>
      </c>
      <c r="J193" s="8">
        <f>IF($B193="","",ROUND((N($G193)+N($H193))*N($I193),2))</f>
        <v/>
      </c>
      <c r="K193" s="8">
        <f>IF($B193="","",N($G193)+N($H193)-N($J193))</f>
        <v/>
      </c>
      <c r="L193" s="8" t="n"/>
      <c r="M193" s="6" t="n"/>
    </row>
    <row r="194">
      <c r="D194" s="6" t="n"/>
      <c r="E194" s="6" t="n"/>
      <c r="F194" s="7">
        <f>IF(OR($D194="",$E194=""),"",$E194-$D194)</f>
        <v/>
      </c>
      <c r="G194" s="8" t="n"/>
      <c r="H194" s="8" t="n"/>
      <c r="I194" s="9">
        <f>IF($B194="","",IFERROR(VLOOKUP($B194,'Elenchi'!$A$2:$B$7,2,FALSE),0))</f>
        <v/>
      </c>
      <c r="J194" s="8">
        <f>IF($B194="","",ROUND((N($G194)+N($H194))*N($I194),2))</f>
        <v/>
      </c>
      <c r="K194" s="8">
        <f>IF($B194="","",N($G194)+N($H194)-N($J194))</f>
        <v/>
      </c>
      <c r="L194" s="8" t="n"/>
      <c r="M194" s="6" t="n"/>
    </row>
    <row r="195">
      <c r="D195" s="6" t="n"/>
      <c r="E195" s="6" t="n"/>
      <c r="F195" s="7">
        <f>IF(OR($D195="",$E195=""),"",$E195-$D195)</f>
        <v/>
      </c>
      <c r="G195" s="8" t="n"/>
      <c r="H195" s="8" t="n"/>
      <c r="I195" s="9">
        <f>IF($B195="","",IFERROR(VLOOKUP($B195,'Elenchi'!$A$2:$B$7,2,FALSE),0))</f>
        <v/>
      </c>
      <c r="J195" s="8">
        <f>IF($B195="","",ROUND((N($G195)+N($H195))*N($I195),2))</f>
        <v/>
      </c>
      <c r="K195" s="8">
        <f>IF($B195="","",N($G195)+N($H195)-N($J195))</f>
        <v/>
      </c>
      <c r="L195" s="8" t="n"/>
      <c r="M195" s="6" t="n"/>
    </row>
    <row r="196">
      <c r="D196" s="6" t="n"/>
      <c r="E196" s="6" t="n"/>
      <c r="F196" s="7">
        <f>IF(OR($D196="",$E196=""),"",$E196-$D196)</f>
        <v/>
      </c>
      <c r="G196" s="8" t="n"/>
      <c r="H196" s="8" t="n"/>
      <c r="I196" s="9">
        <f>IF($B196="","",IFERROR(VLOOKUP($B196,'Elenchi'!$A$2:$B$7,2,FALSE),0))</f>
        <v/>
      </c>
      <c r="J196" s="8">
        <f>IF($B196="","",ROUND((N($G196)+N($H196))*N($I196),2))</f>
        <v/>
      </c>
      <c r="K196" s="8">
        <f>IF($B196="","",N($G196)+N($H196)-N($J196))</f>
        <v/>
      </c>
      <c r="L196" s="8" t="n"/>
      <c r="M196" s="6" t="n"/>
    </row>
    <row r="197">
      <c r="D197" s="6" t="n"/>
      <c r="E197" s="6" t="n"/>
      <c r="F197" s="7">
        <f>IF(OR($D197="",$E197=""),"",$E197-$D197)</f>
        <v/>
      </c>
      <c r="G197" s="8" t="n"/>
      <c r="H197" s="8" t="n"/>
      <c r="I197" s="9">
        <f>IF($B197="","",IFERROR(VLOOKUP($B197,'Elenchi'!$A$2:$B$7,2,FALSE),0))</f>
        <v/>
      </c>
      <c r="J197" s="8">
        <f>IF($B197="","",ROUND((N($G197)+N($H197))*N($I197),2))</f>
        <v/>
      </c>
      <c r="K197" s="8">
        <f>IF($B197="","",N($G197)+N($H197)-N($J197))</f>
        <v/>
      </c>
      <c r="L197" s="8" t="n"/>
      <c r="M197" s="6" t="n"/>
    </row>
    <row r="198">
      <c r="D198" s="6" t="n"/>
      <c r="E198" s="6" t="n"/>
      <c r="F198" s="7">
        <f>IF(OR($D198="",$E198=""),"",$E198-$D198)</f>
        <v/>
      </c>
      <c r="G198" s="8" t="n"/>
      <c r="H198" s="8" t="n"/>
      <c r="I198" s="9">
        <f>IF($B198="","",IFERROR(VLOOKUP($B198,'Elenchi'!$A$2:$B$7,2,FALSE),0))</f>
        <v/>
      </c>
      <c r="J198" s="8">
        <f>IF($B198="","",ROUND((N($G198)+N($H198))*N($I198),2))</f>
        <v/>
      </c>
      <c r="K198" s="8">
        <f>IF($B198="","",N($G198)+N($H198)-N($J198))</f>
        <v/>
      </c>
      <c r="L198" s="8" t="n"/>
      <c r="M198" s="6" t="n"/>
    </row>
    <row r="199">
      <c r="D199" s="6" t="n"/>
      <c r="E199" s="6" t="n"/>
      <c r="F199" s="7">
        <f>IF(OR($D199="",$E199=""),"",$E199-$D199)</f>
        <v/>
      </c>
      <c r="G199" s="8" t="n"/>
      <c r="H199" s="8" t="n"/>
      <c r="I199" s="9">
        <f>IF($B199="","",IFERROR(VLOOKUP($B199,'Elenchi'!$A$2:$B$7,2,FALSE),0))</f>
        <v/>
      </c>
      <c r="J199" s="8">
        <f>IF($B199="","",ROUND((N($G199)+N($H199))*N($I199),2))</f>
        <v/>
      </c>
      <c r="K199" s="8">
        <f>IF($B199="","",N($G199)+N($H199)-N($J199))</f>
        <v/>
      </c>
      <c r="L199" s="8" t="n"/>
      <c r="M199" s="6" t="n"/>
    </row>
    <row r="200">
      <c r="D200" s="6" t="n"/>
      <c r="E200" s="6" t="n"/>
      <c r="F200" s="7">
        <f>IF(OR($D200="",$E200=""),"",$E200-$D200)</f>
        <v/>
      </c>
      <c r="G200" s="8" t="n"/>
      <c r="H200" s="8" t="n"/>
      <c r="I200" s="9">
        <f>IF($B200="","",IFERROR(VLOOKUP($B200,'Elenchi'!$A$2:$B$7,2,FALSE),0))</f>
        <v/>
      </c>
      <c r="J200" s="8">
        <f>IF($B200="","",ROUND((N($G200)+N($H200))*N($I200),2))</f>
        <v/>
      </c>
      <c r="K200" s="8">
        <f>IF($B200="","",N($G200)+N($H200)-N($J200))</f>
        <v/>
      </c>
      <c r="L200" s="8" t="n"/>
      <c r="M200" s="6" t="n"/>
    </row>
    <row r="201">
      <c r="D201" s="6" t="n"/>
      <c r="E201" s="6" t="n"/>
      <c r="F201" s="7">
        <f>IF(OR($D201="",$E201=""),"",$E201-$D201)</f>
        <v/>
      </c>
      <c r="G201" s="8" t="n"/>
      <c r="H201" s="8" t="n"/>
      <c r="I201" s="9">
        <f>IF($B201="","",IFERROR(VLOOKUP($B201,'Elenchi'!$A$2:$B$7,2,FALSE),0))</f>
        <v/>
      </c>
      <c r="J201" s="8">
        <f>IF($B201="","",ROUND((N($G201)+N($H201))*N($I201),2))</f>
        <v/>
      </c>
      <c r="K201" s="8">
        <f>IF($B201="","",N($G201)+N($H201)-N($J201))</f>
        <v/>
      </c>
      <c r="L201" s="8" t="n"/>
      <c r="M201" s="6" t="n"/>
    </row>
    <row r="202">
      <c r="D202" s="6" t="n"/>
      <c r="E202" s="6" t="n"/>
      <c r="F202" s="7">
        <f>IF(OR($D202="",$E202=""),"",$E202-$D202)</f>
        <v/>
      </c>
      <c r="G202" s="8" t="n"/>
      <c r="H202" s="8" t="n"/>
      <c r="I202" s="9">
        <f>IF($B202="","",IFERROR(VLOOKUP($B202,'Elenchi'!$A$2:$B$7,2,FALSE),0))</f>
        <v/>
      </c>
      <c r="J202" s="8">
        <f>IF($B202="","",ROUND((N($G202)+N($H202))*N($I202),2))</f>
        <v/>
      </c>
      <c r="K202" s="8">
        <f>IF($B202="","",N($G202)+N($H202)-N($J202))</f>
        <v/>
      </c>
      <c r="L202" s="8" t="n"/>
      <c r="M202" s="6" t="n"/>
    </row>
    <row r="203">
      <c r="D203" s="6" t="n"/>
      <c r="E203" s="6" t="n"/>
      <c r="F203" s="7">
        <f>IF(OR($D203="",$E203=""),"",$E203-$D203)</f>
        <v/>
      </c>
      <c r="G203" s="8" t="n"/>
      <c r="H203" s="8" t="n"/>
      <c r="I203" s="9">
        <f>IF($B203="","",IFERROR(VLOOKUP($B203,'Elenchi'!$A$2:$B$7,2,FALSE),0))</f>
        <v/>
      </c>
      <c r="J203" s="8">
        <f>IF($B203="","",ROUND((N($G203)+N($H203))*N($I203),2))</f>
        <v/>
      </c>
      <c r="K203" s="8">
        <f>IF($B203="","",N($G203)+N($H203)-N($J203))</f>
        <v/>
      </c>
      <c r="L203" s="8" t="n"/>
      <c r="M203" s="6" t="n"/>
    </row>
    <row r="204">
      <c r="D204" s="6" t="n"/>
      <c r="E204" s="6" t="n"/>
      <c r="F204" s="7">
        <f>IF(OR($D204="",$E204=""),"",$E204-$D204)</f>
        <v/>
      </c>
      <c r="G204" s="8" t="n"/>
      <c r="H204" s="8" t="n"/>
      <c r="I204" s="9">
        <f>IF($B204="","",IFERROR(VLOOKUP($B204,'Elenchi'!$A$2:$B$7,2,FALSE),0))</f>
        <v/>
      </c>
      <c r="J204" s="8">
        <f>IF($B204="","",ROUND((N($G204)+N($H204))*N($I204),2))</f>
        <v/>
      </c>
      <c r="K204" s="8">
        <f>IF($B204="","",N($G204)+N($H204)-N($J204))</f>
        <v/>
      </c>
      <c r="L204" s="8" t="n"/>
      <c r="M204" s="6" t="n"/>
    </row>
    <row r="205">
      <c r="D205" s="6" t="n"/>
      <c r="E205" s="6" t="n"/>
      <c r="F205" s="7">
        <f>IF(OR($D205="",$E205=""),"",$E205-$D205)</f>
        <v/>
      </c>
      <c r="G205" s="8" t="n"/>
      <c r="H205" s="8" t="n"/>
      <c r="I205" s="9">
        <f>IF($B205="","",IFERROR(VLOOKUP($B205,'Elenchi'!$A$2:$B$7,2,FALSE),0))</f>
        <v/>
      </c>
      <c r="J205" s="8">
        <f>IF($B205="","",ROUND((N($G205)+N($H205))*N($I205),2))</f>
        <v/>
      </c>
      <c r="K205" s="8">
        <f>IF($B205="","",N($G205)+N($H205)-N($J205))</f>
        <v/>
      </c>
      <c r="L205" s="8" t="n"/>
      <c r="M205" s="6" t="n"/>
    </row>
    <row r="206">
      <c r="D206" s="6" t="n"/>
      <c r="E206" s="6" t="n"/>
      <c r="F206" s="7">
        <f>IF(OR($D206="",$E206=""),"",$E206-$D206)</f>
        <v/>
      </c>
      <c r="G206" s="8" t="n"/>
      <c r="H206" s="8" t="n"/>
      <c r="I206" s="9">
        <f>IF($B206="","",IFERROR(VLOOKUP($B206,'Elenchi'!$A$2:$B$7,2,FALSE),0))</f>
        <v/>
      </c>
      <c r="J206" s="8">
        <f>IF($B206="","",ROUND((N($G206)+N($H206))*N($I206),2))</f>
        <v/>
      </c>
      <c r="K206" s="8">
        <f>IF($B206="","",N($G206)+N($H206)-N($J206))</f>
        <v/>
      </c>
      <c r="L206" s="8" t="n"/>
      <c r="M206" s="6" t="n"/>
    </row>
    <row r="207">
      <c r="D207" s="6" t="n"/>
      <c r="E207" s="6" t="n"/>
      <c r="F207" s="7">
        <f>IF(OR($D207="",$E207=""),"",$E207-$D207)</f>
        <v/>
      </c>
      <c r="G207" s="8" t="n"/>
      <c r="H207" s="8" t="n"/>
      <c r="I207" s="9">
        <f>IF($B207="","",IFERROR(VLOOKUP($B207,'Elenchi'!$A$2:$B$7,2,FALSE),0))</f>
        <v/>
      </c>
      <c r="J207" s="8">
        <f>IF($B207="","",ROUND((N($G207)+N($H207))*N($I207),2))</f>
        <v/>
      </c>
      <c r="K207" s="8">
        <f>IF($B207="","",N($G207)+N($H207)-N($J207))</f>
        <v/>
      </c>
      <c r="L207" s="8" t="n"/>
      <c r="M207" s="6" t="n"/>
    </row>
    <row r="208">
      <c r="D208" s="6" t="n"/>
      <c r="E208" s="6" t="n"/>
      <c r="F208" s="7">
        <f>IF(OR($D208="",$E208=""),"",$E208-$D208)</f>
        <v/>
      </c>
      <c r="G208" s="8" t="n"/>
      <c r="H208" s="8" t="n"/>
      <c r="I208" s="9">
        <f>IF($B208="","",IFERROR(VLOOKUP($B208,'Elenchi'!$A$2:$B$7,2,FALSE),0))</f>
        <v/>
      </c>
      <c r="J208" s="8">
        <f>IF($B208="","",ROUND((N($G208)+N($H208))*N($I208),2))</f>
        <v/>
      </c>
      <c r="K208" s="8">
        <f>IF($B208="","",N($G208)+N($H208)-N($J208))</f>
        <v/>
      </c>
      <c r="L208" s="8" t="n"/>
      <c r="M208" s="6" t="n"/>
    </row>
    <row r="209">
      <c r="D209" s="6" t="n"/>
      <c r="E209" s="6" t="n"/>
      <c r="F209" s="7">
        <f>IF(OR($D209="",$E209=""),"",$E209-$D209)</f>
        <v/>
      </c>
      <c r="G209" s="8" t="n"/>
      <c r="H209" s="8" t="n"/>
      <c r="I209" s="9">
        <f>IF($B209="","",IFERROR(VLOOKUP($B209,'Elenchi'!$A$2:$B$7,2,FALSE),0))</f>
        <v/>
      </c>
      <c r="J209" s="8">
        <f>IF($B209="","",ROUND((N($G209)+N($H209))*N($I209),2))</f>
        <v/>
      </c>
      <c r="K209" s="8">
        <f>IF($B209="","",N($G209)+N($H209)-N($J209))</f>
        <v/>
      </c>
      <c r="L209" s="8" t="n"/>
      <c r="M209" s="6" t="n"/>
    </row>
    <row r="210">
      <c r="D210" s="6" t="n"/>
      <c r="E210" s="6" t="n"/>
      <c r="F210" s="7">
        <f>IF(OR($D210="",$E210=""),"",$E210-$D210)</f>
        <v/>
      </c>
      <c r="G210" s="8" t="n"/>
      <c r="H210" s="8" t="n"/>
      <c r="I210" s="9">
        <f>IF($B210="","",IFERROR(VLOOKUP($B210,'Elenchi'!$A$2:$B$7,2,FALSE),0))</f>
        <v/>
      </c>
      <c r="J210" s="8">
        <f>IF($B210="","",ROUND((N($G210)+N($H210))*N($I210),2))</f>
        <v/>
      </c>
      <c r="K210" s="8">
        <f>IF($B210="","",N($G210)+N($H210)-N($J210))</f>
        <v/>
      </c>
      <c r="L210" s="8" t="n"/>
      <c r="M210" s="6" t="n"/>
    </row>
    <row r="211">
      <c r="D211" s="6" t="n"/>
      <c r="E211" s="6" t="n"/>
      <c r="F211" s="7">
        <f>IF(OR($D211="",$E211=""),"",$E211-$D211)</f>
        <v/>
      </c>
      <c r="G211" s="8" t="n"/>
      <c r="H211" s="8" t="n"/>
      <c r="I211" s="9">
        <f>IF($B211="","",IFERROR(VLOOKUP($B211,'Elenchi'!$A$2:$B$7,2,FALSE),0))</f>
        <v/>
      </c>
      <c r="J211" s="8">
        <f>IF($B211="","",ROUND((N($G211)+N($H211))*N($I211),2))</f>
        <v/>
      </c>
      <c r="K211" s="8">
        <f>IF($B211="","",N($G211)+N($H211)-N($J211))</f>
        <v/>
      </c>
      <c r="L211" s="8" t="n"/>
      <c r="M211" s="6" t="n"/>
    </row>
    <row r="212">
      <c r="D212" s="6" t="n"/>
      <c r="E212" s="6" t="n"/>
      <c r="F212" s="7">
        <f>IF(OR($D212="",$E212=""),"",$E212-$D212)</f>
        <v/>
      </c>
      <c r="G212" s="8" t="n"/>
      <c r="H212" s="8" t="n"/>
      <c r="I212" s="9">
        <f>IF($B212="","",IFERROR(VLOOKUP($B212,'Elenchi'!$A$2:$B$7,2,FALSE),0))</f>
        <v/>
      </c>
      <c r="J212" s="8">
        <f>IF($B212="","",ROUND((N($G212)+N($H212))*N($I212),2))</f>
        <v/>
      </c>
      <c r="K212" s="8">
        <f>IF($B212="","",N($G212)+N($H212)-N($J212))</f>
        <v/>
      </c>
      <c r="L212" s="8" t="n"/>
      <c r="M212" s="6" t="n"/>
    </row>
    <row r="213">
      <c r="D213" s="6" t="n"/>
      <c r="E213" s="6" t="n"/>
      <c r="F213" s="7">
        <f>IF(OR($D213="",$E213=""),"",$E213-$D213)</f>
        <v/>
      </c>
      <c r="G213" s="8" t="n"/>
      <c r="H213" s="8" t="n"/>
      <c r="I213" s="9">
        <f>IF($B213="","",IFERROR(VLOOKUP($B213,'Elenchi'!$A$2:$B$7,2,FALSE),0))</f>
        <v/>
      </c>
      <c r="J213" s="8">
        <f>IF($B213="","",ROUND((N($G213)+N($H213))*N($I213),2))</f>
        <v/>
      </c>
      <c r="K213" s="8">
        <f>IF($B213="","",N($G213)+N($H213)-N($J213))</f>
        <v/>
      </c>
      <c r="L213" s="8" t="n"/>
      <c r="M213" s="6" t="n"/>
    </row>
    <row r="214">
      <c r="D214" s="6" t="n"/>
      <c r="E214" s="6" t="n"/>
      <c r="F214" s="7">
        <f>IF(OR($D214="",$E214=""),"",$E214-$D214)</f>
        <v/>
      </c>
      <c r="G214" s="8" t="n"/>
      <c r="H214" s="8" t="n"/>
      <c r="I214" s="9">
        <f>IF($B214="","",IFERROR(VLOOKUP($B214,'Elenchi'!$A$2:$B$7,2,FALSE),0))</f>
        <v/>
      </c>
      <c r="J214" s="8">
        <f>IF($B214="","",ROUND((N($G214)+N($H214))*N($I214),2))</f>
        <v/>
      </c>
      <c r="K214" s="8">
        <f>IF($B214="","",N($G214)+N($H214)-N($J214))</f>
        <v/>
      </c>
      <c r="L214" s="8" t="n"/>
      <c r="M214" s="6" t="n"/>
    </row>
    <row r="215">
      <c r="D215" s="6" t="n"/>
      <c r="E215" s="6" t="n"/>
      <c r="F215" s="7">
        <f>IF(OR($D215="",$E215=""),"",$E215-$D215)</f>
        <v/>
      </c>
      <c r="G215" s="8" t="n"/>
      <c r="H215" s="8" t="n"/>
      <c r="I215" s="9">
        <f>IF($B215="","",IFERROR(VLOOKUP($B215,'Elenchi'!$A$2:$B$7,2,FALSE),0))</f>
        <v/>
      </c>
      <c r="J215" s="8">
        <f>IF($B215="","",ROUND((N($G215)+N($H215))*N($I215),2))</f>
        <v/>
      </c>
      <c r="K215" s="8">
        <f>IF($B215="","",N($G215)+N($H215)-N($J215))</f>
        <v/>
      </c>
      <c r="L215" s="8" t="n"/>
      <c r="M215" s="6" t="n"/>
    </row>
    <row r="216">
      <c r="D216" s="6" t="n"/>
      <c r="E216" s="6" t="n"/>
      <c r="F216" s="7">
        <f>IF(OR($D216="",$E216=""),"",$E216-$D216)</f>
        <v/>
      </c>
      <c r="G216" s="8" t="n"/>
      <c r="H216" s="8" t="n"/>
      <c r="I216" s="9">
        <f>IF($B216="","",IFERROR(VLOOKUP($B216,'Elenchi'!$A$2:$B$7,2,FALSE),0))</f>
        <v/>
      </c>
      <c r="J216" s="8">
        <f>IF($B216="","",ROUND((N($G216)+N($H216))*N($I216),2))</f>
        <v/>
      </c>
      <c r="K216" s="8">
        <f>IF($B216="","",N($G216)+N($H216)-N($J216))</f>
        <v/>
      </c>
      <c r="L216" s="8" t="n"/>
      <c r="M216" s="6" t="n"/>
    </row>
    <row r="217">
      <c r="D217" s="6" t="n"/>
      <c r="E217" s="6" t="n"/>
      <c r="F217" s="7">
        <f>IF(OR($D217="",$E217=""),"",$E217-$D217)</f>
        <v/>
      </c>
      <c r="G217" s="8" t="n"/>
      <c r="H217" s="8" t="n"/>
      <c r="I217" s="9">
        <f>IF($B217="","",IFERROR(VLOOKUP($B217,'Elenchi'!$A$2:$B$7,2,FALSE),0))</f>
        <v/>
      </c>
      <c r="J217" s="8">
        <f>IF($B217="","",ROUND((N($G217)+N($H217))*N($I217),2))</f>
        <v/>
      </c>
      <c r="K217" s="8">
        <f>IF($B217="","",N($G217)+N($H217)-N($J217))</f>
        <v/>
      </c>
      <c r="L217" s="8" t="n"/>
      <c r="M217" s="6" t="n"/>
    </row>
    <row r="218">
      <c r="D218" s="6" t="n"/>
      <c r="E218" s="6" t="n"/>
      <c r="F218" s="7">
        <f>IF(OR($D218="",$E218=""),"",$E218-$D218)</f>
        <v/>
      </c>
      <c r="G218" s="8" t="n"/>
      <c r="H218" s="8" t="n"/>
      <c r="I218" s="9">
        <f>IF($B218="","",IFERROR(VLOOKUP($B218,'Elenchi'!$A$2:$B$7,2,FALSE),0))</f>
        <v/>
      </c>
      <c r="J218" s="8">
        <f>IF($B218="","",ROUND((N($G218)+N($H218))*N($I218),2))</f>
        <v/>
      </c>
      <c r="K218" s="8">
        <f>IF($B218="","",N($G218)+N($H218)-N($J218))</f>
        <v/>
      </c>
      <c r="L218" s="8" t="n"/>
      <c r="M218" s="6" t="n"/>
    </row>
    <row r="219">
      <c r="D219" s="6" t="n"/>
      <c r="E219" s="6" t="n"/>
      <c r="F219" s="7">
        <f>IF(OR($D219="",$E219=""),"",$E219-$D219)</f>
        <v/>
      </c>
      <c r="G219" s="8" t="n"/>
      <c r="H219" s="8" t="n"/>
      <c r="I219" s="9">
        <f>IF($B219="","",IFERROR(VLOOKUP($B219,'Elenchi'!$A$2:$B$7,2,FALSE),0))</f>
        <v/>
      </c>
      <c r="J219" s="8">
        <f>IF($B219="","",ROUND((N($G219)+N($H219))*N($I219),2))</f>
        <v/>
      </c>
      <c r="K219" s="8">
        <f>IF($B219="","",N($G219)+N($H219)-N($J219))</f>
        <v/>
      </c>
      <c r="L219" s="8" t="n"/>
      <c r="M219" s="6" t="n"/>
    </row>
    <row r="220">
      <c r="D220" s="6" t="n"/>
      <c r="E220" s="6" t="n"/>
      <c r="F220" s="7">
        <f>IF(OR($D220="",$E220=""),"",$E220-$D220)</f>
        <v/>
      </c>
      <c r="G220" s="8" t="n"/>
      <c r="H220" s="8" t="n"/>
      <c r="I220" s="9">
        <f>IF($B220="","",IFERROR(VLOOKUP($B220,'Elenchi'!$A$2:$B$7,2,FALSE),0))</f>
        <v/>
      </c>
      <c r="J220" s="8">
        <f>IF($B220="","",ROUND((N($G220)+N($H220))*N($I220),2))</f>
        <v/>
      </c>
      <c r="K220" s="8">
        <f>IF($B220="","",N($G220)+N($H220)-N($J220))</f>
        <v/>
      </c>
      <c r="L220" s="8" t="n"/>
      <c r="M220" s="6" t="n"/>
    </row>
    <row r="221">
      <c r="D221" s="6" t="n"/>
      <c r="E221" s="6" t="n"/>
      <c r="F221" s="7">
        <f>IF(OR($D221="",$E221=""),"",$E221-$D221)</f>
        <v/>
      </c>
      <c r="G221" s="8" t="n"/>
      <c r="H221" s="8" t="n"/>
      <c r="I221" s="9">
        <f>IF($B221="","",IFERROR(VLOOKUP($B221,'Elenchi'!$A$2:$B$7,2,FALSE),0))</f>
        <v/>
      </c>
      <c r="J221" s="8">
        <f>IF($B221="","",ROUND((N($G221)+N($H221))*N($I221),2))</f>
        <v/>
      </c>
      <c r="K221" s="8">
        <f>IF($B221="","",N($G221)+N($H221)-N($J221))</f>
        <v/>
      </c>
      <c r="L221" s="8" t="n"/>
      <c r="M221" s="6" t="n"/>
    </row>
    <row r="222">
      <c r="D222" s="6" t="n"/>
      <c r="E222" s="6" t="n"/>
      <c r="F222" s="7">
        <f>IF(OR($D222="",$E222=""),"",$E222-$D222)</f>
        <v/>
      </c>
      <c r="G222" s="8" t="n"/>
      <c r="H222" s="8" t="n"/>
      <c r="I222" s="9">
        <f>IF($B222="","",IFERROR(VLOOKUP($B222,'Elenchi'!$A$2:$B$7,2,FALSE),0))</f>
        <v/>
      </c>
      <c r="J222" s="8">
        <f>IF($B222="","",ROUND((N($G222)+N($H222))*N($I222),2))</f>
        <v/>
      </c>
      <c r="K222" s="8">
        <f>IF($B222="","",N($G222)+N($H222)-N($J222))</f>
        <v/>
      </c>
      <c r="L222" s="8" t="n"/>
      <c r="M222" s="6" t="n"/>
    </row>
    <row r="223">
      <c r="D223" s="6" t="n"/>
      <c r="E223" s="6" t="n"/>
      <c r="F223" s="7">
        <f>IF(OR($D223="",$E223=""),"",$E223-$D223)</f>
        <v/>
      </c>
      <c r="G223" s="8" t="n"/>
      <c r="H223" s="8" t="n"/>
      <c r="I223" s="9">
        <f>IF($B223="","",IFERROR(VLOOKUP($B223,'Elenchi'!$A$2:$B$7,2,FALSE),0))</f>
        <v/>
      </c>
      <c r="J223" s="8">
        <f>IF($B223="","",ROUND((N($G223)+N($H223))*N($I223),2))</f>
        <v/>
      </c>
      <c r="K223" s="8">
        <f>IF($B223="","",N($G223)+N($H223)-N($J223))</f>
        <v/>
      </c>
      <c r="L223" s="8" t="n"/>
      <c r="M223" s="6" t="n"/>
    </row>
    <row r="224">
      <c r="D224" s="6" t="n"/>
      <c r="E224" s="6" t="n"/>
      <c r="F224" s="7">
        <f>IF(OR($D224="",$E224=""),"",$E224-$D224)</f>
        <v/>
      </c>
      <c r="G224" s="8" t="n"/>
      <c r="H224" s="8" t="n"/>
      <c r="I224" s="9">
        <f>IF($B224="","",IFERROR(VLOOKUP($B224,'Elenchi'!$A$2:$B$7,2,FALSE),0))</f>
        <v/>
      </c>
      <c r="J224" s="8">
        <f>IF($B224="","",ROUND((N($G224)+N($H224))*N($I224),2))</f>
        <v/>
      </c>
      <c r="K224" s="8">
        <f>IF($B224="","",N($G224)+N($H224)-N($J224))</f>
        <v/>
      </c>
      <c r="L224" s="8" t="n"/>
      <c r="M224" s="6" t="n"/>
    </row>
    <row r="225">
      <c r="D225" s="6" t="n"/>
      <c r="E225" s="6" t="n"/>
      <c r="F225" s="7">
        <f>IF(OR($D225="",$E225=""),"",$E225-$D225)</f>
        <v/>
      </c>
      <c r="G225" s="8" t="n"/>
      <c r="H225" s="8" t="n"/>
      <c r="I225" s="9">
        <f>IF($B225="","",IFERROR(VLOOKUP($B225,'Elenchi'!$A$2:$B$7,2,FALSE),0))</f>
        <v/>
      </c>
      <c r="J225" s="8">
        <f>IF($B225="","",ROUND((N($G225)+N($H225))*N($I225),2))</f>
        <v/>
      </c>
      <c r="K225" s="8">
        <f>IF($B225="","",N($G225)+N($H225)-N($J225))</f>
        <v/>
      </c>
      <c r="L225" s="8" t="n"/>
      <c r="M225" s="6" t="n"/>
    </row>
    <row r="226">
      <c r="D226" s="6" t="n"/>
      <c r="E226" s="6" t="n"/>
      <c r="F226" s="7">
        <f>IF(OR($D226="",$E226=""),"",$E226-$D226)</f>
        <v/>
      </c>
      <c r="G226" s="8" t="n"/>
      <c r="H226" s="8" t="n"/>
      <c r="I226" s="9">
        <f>IF($B226="","",IFERROR(VLOOKUP($B226,'Elenchi'!$A$2:$B$7,2,FALSE),0))</f>
        <v/>
      </c>
      <c r="J226" s="8">
        <f>IF($B226="","",ROUND((N($G226)+N($H226))*N($I226),2))</f>
        <v/>
      </c>
      <c r="K226" s="8">
        <f>IF($B226="","",N($G226)+N($H226)-N($J226))</f>
        <v/>
      </c>
      <c r="L226" s="8" t="n"/>
      <c r="M226" s="6" t="n"/>
    </row>
    <row r="227">
      <c r="D227" s="6" t="n"/>
      <c r="E227" s="6" t="n"/>
      <c r="F227" s="7">
        <f>IF(OR($D227="",$E227=""),"",$E227-$D227)</f>
        <v/>
      </c>
      <c r="G227" s="8" t="n"/>
      <c r="H227" s="8" t="n"/>
      <c r="I227" s="9">
        <f>IF($B227="","",IFERROR(VLOOKUP($B227,'Elenchi'!$A$2:$B$7,2,FALSE),0))</f>
        <v/>
      </c>
      <c r="J227" s="8">
        <f>IF($B227="","",ROUND((N($G227)+N($H227))*N($I227),2))</f>
        <v/>
      </c>
      <c r="K227" s="8">
        <f>IF($B227="","",N($G227)+N($H227)-N($J227))</f>
        <v/>
      </c>
      <c r="L227" s="8" t="n"/>
      <c r="M227" s="6" t="n"/>
    </row>
    <row r="228">
      <c r="D228" s="6" t="n"/>
      <c r="E228" s="6" t="n"/>
      <c r="F228" s="7">
        <f>IF(OR($D228="",$E228=""),"",$E228-$D228)</f>
        <v/>
      </c>
      <c r="G228" s="8" t="n"/>
      <c r="H228" s="8" t="n"/>
      <c r="I228" s="9">
        <f>IF($B228="","",IFERROR(VLOOKUP($B228,'Elenchi'!$A$2:$B$7,2,FALSE),0))</f>
        <v/>
      </c>
      <c r="J228" s="8">
        <f>IF($B228="","",ROUND((N($G228)+N($H228))*N($I228),2))</f>
        <v/>
      </c>
      <c r="K228" s="8">
        <f>IF($B228="","",N($G228)+N($H228)-N($J228))</f>
        <v/>
      </c>
      <c r="L228" s="8" t="n"/>
      <c r="M228" s="6" t="n"/>
    </row>
    <row r="229">
      <c r="D229" s="6" t="n"/>
      <c r="E229" s="6" t="n"/>
      <c r="F229" s="7">
        <f>IF(OR($D229="",$E229=""),"",$E229-$D229)</f>
        <v/>
      </c>
      <c r="G229" s="8" t="n"/>
      <c r="H229" s="8" t="n"/>
      <c r="I229" s="9">
        <f>IF($B229="","",IFERROR(VLOOKUP($B229,'Elenchi'!$A$2:$B$7,2,FALSE),0))</f>
        <v/>
      </c>
      <c r="J229" s="8">
        <f>IF($B229="","",ROUND((N($G229)+N($H229))*N($I229),2))</f>
        <v/>
      </c>
      <c r="K229" s="8">
        <f>IF($B229="","",N($G229)+N($H229)-N($J229))</f>
        <v/>
      </c>
      <c r="L229" s="8" t="n"/>
      <c r="M229" s="6" t="n"/>
    </row>
    <row r="230">
      <c r="D230" s="6" t="n"/>
      <c r="E230" s="6" t="n"/>
      <c r="F230" s="7">
        <f>IF(OR($D230="",$E230=""),"",$E230-$D230)</f>
        <v/>
      </c>
      <c r="G230" s="8" t="n"/>
      <c r="H230" s="8" t="n"/>
      <c r="I230" s="9">
        <f>IF($B230="","",IFERROR(VLOOKUP($B230,'Elenchi'!$A$2:$B$7,2,FALSE),0))</f>
        <v/>
      </c>
      <c r="J230" s="8">
        <f>IF($B230="","",ROUND((N($G230)+N($H230))*N($I230),2))</f>
        <v/>
      </c>
      <c r="K230" s="8">
        <f>IF($B230="","",N($G230)+N($H230)-N($J230))</f>
        <v/>
      </c>
      <c r="L230" s="8" t="n"/>
      <c r="M230" s="6" t="n"/>
    </row>
    <row r="231">
      <c r="D231" s="6" t="n"/>
      <c r="E231" s="6" t="n"/>
      <c r="F231" s="7">
        <f>IF(OR($D231="",$E231=""),"",$E231-$D231)</f>
        <v/>
      </c>
      <c r="G231" s="8" t="n"/>
      <c r="H231" s="8" t="n"/>
      <c r="I231" s="9">
        <f>IF($B231="","",IFERROR(VLOOKUP($B231,'Elenchi'!$A$2:$B$7,2,FALSE),0))</f>
        <v/>
      </c>
      <c r="J231" s="8">
        <f>IF($B231="","",ROUND((N($G231)+N($H231))*N($I231),2))</f>
        <v/>
      </c>
      <c r="K231" s="8">
        <f>IF($B231="","",N($G231)+N($H231)-N($J231))</f>
        <v/>
      </c>
      <c r="L231" s="8" t="n"/>
      <c r="M231" s="6" t="n"/>
    </row>
    <row r="232">
      <c r="D232" s="6" t="n"/>
      <c r="E232" s="6" t="n"/>
      <c r="F232" s="7">
        <f>IF(OR($D232="",$E232=""),"",$E232-$D232)</f>
        <v/>
      </c>
      <c r="G232" s="8" t="n"/>
      <c r="H232" s="8" t="n"/>
      <c r="I232" s="9">
        <f>IF($B232="","",IFERROR(VLOOKUP($B232,'Elenchi'!$A$2:$B$7,2,FALSE),0))</f>
        <v/>
      </c>
      <c r="J232" s="8">
        <f>IF($B232="","",ROUND((N($G232)+N($H232))*N($I232),2))</f>
        <v/>
      </c>
      <c r="K232" s="8">
        <f>IF($B232="","",N($G232)+N($H232)-N($J232))</f>
        <v/>
      </c>
      <c r="L232" s="8" t="n"/>
      <c r="M232" s="6" t="n"/>
    </row>
    <row r="233">
      <c r="D233" s="6" t="n"/>
      <c r="E233" s="6" t="n"/>
      <c r="F233" s="7">
        <f>IF(OR($D233="",$E233=""),"",$E233-$D233)</f>
        <v/>
      </c>
      <c r="G233" s="8" t="n"/>
      <c r="H233" s="8" t="n"/>
      <c r="I233" s="9">
        <f>IF($B233="","",IFERROR(VLOOKUP($B233,'Elenchi'!$A$2:$B$7,2,FALSE),0))</f>
        <v/>
      </c>
      <c r="J233" s="8">
        <f>IF($B233="","",ROUND((N($G233)+N($H233))*N($I233),2))</f>
        <v/>
      </c>
      <c r="K233" s="8">
        <f>IF($B233="","",N($G233)+N($H233)-N($J233))</f>
        <v/>
      </c>
      <c r="L233" s="8" t="n"/>
      <c r="M233" s="6" t="n"/>
    </row>
    <row r="234">
      <c r="D234" s="6" t="n"/>
      <c r="E234" s="6" t="n"/>
      <c r="F234" s="7">
        <f>IF(OR($D234="",$E234=""),"",$E234-$D234)</f>
        <v/>
      </c>
      <c r="G234" s="8" t="n"/>
      <c r="H234" s="8" t="n"/>
      <c r="I234" s="9">
        <f>IF($B234="","",IFERROR(VLOOKUP($B234,'Elenchi'!$A$2:$B$7,2,FALSE),0))</f>
        <v/>
      </c>
      <c r="J234" s="8">
        <f>IF($B234="","",ROUND((N($G234)+N($H234))*N($I234),2))</f>
        <v/>
      </c>
      <c r="K234" s="8">
        <f>IF($B234="","",N($G234)+N($H234)-N($J234))</f>
        <v/>
      </c>
      <c r="L234" s="8" t="n"/>
      <c r="M234" s="6" t="n"/>
    </row>
    <row r="235">
      <c r="D235" s="6" t="n"/>
      <c r="E235" s="6" t="n"/>
      <c r="F235" s="7">
        <f>IF(OR($D235="",$E235=""),"",$E235-$D235)</f>
        <v/>
      </c>
      <c r="G235" s="8" t="n"/>
      <c r="H235" s="8" t="n"/>
      <c r="I235" s="9">
        <f>IF($B235="","",IFERROR(VLOOKUP($B235,'Elenchi'!$A$2:$B$7,2,FALSE),0))</f>
        <v/>
      </c>
      <c r="J235" s="8">
        <f>IF($B235="","",ROUND((N($G235)+N($H235))*N($I235),2))</f>
        <v/>
      </c>
      <c r="K235" s="8">
        <f>IF($B235="","",N($G235)+N($H235)-N($J235))</f>
        <v/>
      </c>
      <c r="L235" s="8" t="n"/>
      <c r="M235" s="6" t="n"/>
    </row>
    <row r="236">
      <c r="D236" s="6" t="n"/>
      <c r="E236" s="6" t="n"/>
      <c r="F236" s="7">
        <f>IF(OR($D236="",$E236=""),"",$E236-$D236)</f>
        <v/>
      </c>
      <c r="G236" s="8" t="n"/>
      <c r="H236" s="8" t="n"/>
      <c r="I236" s="9">
        <f>IF($B236="","",IFERROR(VLOOKUP($B236,'Elenchi'!$A$2:$B$7,2,FALSE),0))</f>
        <v/>
      </c>
      <c r="J236" s="8">
        <f>IF($B236="","",ROUND((N($G236)+N($H236))*N($I236),2))</f>
        <v/>
      </c>
      <c r="K236" s="8">
        <f>IF($B236="","",N($G236)+N($H236)-N($J236))</f>
        <v/>
      </c>
      <c r="L236" s="8" t="n"/>
      <c r="M236" s="6" t="n"/>
    </row>
    <row r="237">
      <c r="D237" s="6" t="n"/>
      <c r="E237" s="6" t="n"/>
      <c r="F237" s="7">
        <f>IF(OR($D237="",$E237=""),"",$E237-$D237)</f>
        <v/>
      </c>
      <c r="G237" s="8" t="n"/>
      <c r="H237" s="8" t="n"/>
      <c r="I237" s="9">
        <f>IF($B237="","",IFERROR(VLOOKUP($B237,'Elenchi'!$A$2:$B$7,2,FALSE),0))</f>
        <v/>
      </c>
      <c r="J237" s="8">
        <f>IF($B237="","",ROUND((N($G237)+N($H237))*N($I237),2))</f>
        <v/>
      </c>
      <c r="K237" s="8">
        <f>IF($B237="","",N($G237)+N($H237)-N($J237))</f>
        <v/>
      </c>
      <c r="L237" s="8" t="n"/>
      <c r="M237" s="6" t="n"/>
    </row>
    <row r="238">
      <c r="D238" s="6" t="n"/>
      <c r="E238" s="6" t="n"/>
      <c r="F238" s="7">
        <f>IF(OR($D238="",$E238=""),"",$E238-$D238)</f>
        <v/>
      </c>
      <c r="G238" s="8" t="n"/>
      <c r="H238" s="8" t="n"/>
      <c r="I238" s="9">
        <f>IF($B238="","",IFERROR(VLOOKUP($B238,'Elenchi'!$A$2:$B$7,2,FALSE),0))</f>
        <v/>
      </c>
      <c r="J238" s="8">
        <f>IF($B238="","",ROUND((N($G238)+N($H238))*N($I238),2))</f>
        <v/>
      </c>
      <c r="K238" s="8">
        <f>IF($B238="","",N($G238)+N($H238)-N($J238))</f>
        <v/>
      </c>
      <c r="L238" s="8" t="n"/>
      <c r="M238" s="6" t="n"/>
    </row>
    <row r="239">
      <c r="D239" s="6" t="n"/>
      <c r="E239" s="6" t="n"/>
      <c r="F239" s="7">
        <f>IF(OR($D239="",$E239=""),"",$E239-$D239)</f>
        <v/>
      </c>
      <c r="G239" s="8" t="n"/>
      <c r="H239" s="8" t="n"/>
      <c r="I239" s="9">
        <f>IF($B239="","",IFERROR(VLOOKUP($B239,'Elenchi'!$A$2:$B$7,2,FALSE),0))</f>
        <v/>
      </c>
      <c r="J239" s="8">
        <f>IF($B239="","",ROUND((N($G239)+N($H239))*N($I239),2))</f>
        <v/>
      </c>
      <c r="K239" s="8">
        <f>IF($B239="","",N($G239)+N($H239)-N($J239))</f>
        <v/>
      </c>
      <c r="L239" s="8" t="n"/>
      <c r="M239" s="6" t="n"/>
    </row>
    <row r="240">
      <c r="D240" s="6" t="n"/>
      <c r="E240" s="6" t="n"/>
      <c r="F240" s="7">
        <f>IF(OR($D240="",$E240=""),"",$E240-$D240)</f>
        <v/>
      </c>
      <c r="G240" s="8" t="n"/>
      <c r="H240" s="8" t="n"/>
      <c r="I240" s="9">
        <f>IF($B240="","",IFERROR(VLOOKUP($B240,'Elenchi'!$A$2:$B$7,2,FALSE),0))</f>
        <v/>
      </c>
      <c r="J240" s="8">
        <f>IF($B240="","",ROUND((N($G240)+N($H240))*N($I240),2))</f>
        <v/>
      </c>
      <c r="K240" s="8">
        <f>IF($B240="","",N($G240)+N($H240)-N($J240))</f>
        <v/>
      </c>
      <c r="L240" s="8" t="n"/>
      <c r="M240" s="6" t="n"/>
    </row>
    <row r="241">
      <c r="D241" s="6" t="n"/>
      <c r="E241" s="6" t="n"/>
      <c r="F241" s="7">
        <f>IF(OR($D241="",$E241=""),"",$E241-$D241)</f>
        <v/>
      </c>
      <c r="G241" s="8" t="n"/>
      <c r="H241" s="8" t="n"/>
      <c r="I241" s="9">
        <f>IF($B241="","",IFERROR(VLOOKUP($B241,'Elenchi'!$A$2:$B$7,2,FALSE),0))</f>
        <v/>
      </c>
      <c r="J241" s="8">
        <f>IF($B241="","",ROUND((N($G241)+N($H241))*N($I241),2))</f>
        <v/>
      </c>
      <c r="K241" s="8">
        <f>IF($B241="","",N($G241)+N($H241)-N($J241))</f>
        <v/>
      </c>
      <c r="L241" s="8" t="n"/>
      <c r="M241" s="6" t="n"/>
    </row>
    <row r="242">
      <c r="D242" s="6" t="n"/>
      <c r="E242" s="6" t="n"/>
      <c r="F242" s="7">
        <f>IF(OR($D242="",$E242=""),"",$E242-$D242)</f>
        <v/>
      </c>
      <c r="G242" s="8" t="n"/>
      <c r="H242" s="8" t="n"/>
      <c r="I242" s="9">
        <f>IF($B242="","",IFERROR(VLOOKUP($B242,'Elenchi'!$A$2:$B$7,2,FALSE),0))</f>
        <v/>
      </c>
      <c r="J242" s="8">
        <f>IF($B242="","",ROUND((N($G242)+N($H242))*N($I242),2))</f>
        <v/>
      </c>
      <c r="K242" s="8">
        <f>IF($B242="","",N($G242)+N($H242)-N($J242))</f>
        <v/>
      </c>
      <c r="L242" s="8" t="n"/>
      <c r="M242" s="6" t="n"/>
    </row>
    <row r="243">
      <c r="D243" s="6" t="n"/>
      <c r="E243" s="6" t="n"/>
      <c r="F243" s="7">
        <f>IF(OR($D243="",$E243=""),"",$E243-$D243)</f>
        <v/>
      </c>
      <c r="G243" s="8" t="n"/>
      <c r="H243" s="8" t="n"/>
      <c r="I243" s="9">
        <f>IF($B243="","",IFERROR(VLOOKUP($B243,'Elenchi'!$A$2:$B$7,2,FALSE),0))</f>
        <v/>
      </c>
      <c r="J243" s="8">
        <f>IF($B243="","",ROUND((N($G243)+N($H243))*N($I243),2))</f>
        <v/>
      </c>
      <c r="K243" s="8">
        <f>IF($B243="","",N($G243)+N($H243)-N($J243))</f>
        <v/>
      </c>
      <c r="L243" s="8" t="n"/>
      <c r="M243" s="6" t="n"/>
    </row>
    <row r="244">
      <c r="D244" s="6" t="n"/>
      <c r="E244" s="6" t="n"/>
      <c r="F244" s="7">
        <f>IF(OR($D244="",$E244=""),"",$E244-$D244)</f>
        <v/>
      </c>
      <c r="G244" s="8" t="n"/>
      <c r="H244" s="8" t="n"/>
      <c r="I244" s="9">
        <f>IF($B244="","",IFERROR(VLOOKUP($B244,'Elenchi'!$A$2:$B$7,2,FALSE),0))</f>
        <v/>
      </c>
      <c r="J244" s="8">
        <f>IF($B244="","",ROUND((N($G244)+N($H244))*N($I244),2))</f>
        <v/>
      </c>
      <c r="K244" s="8">
        <f>IF($B244="","",N($G244)+N($H244)-N($J244))</f>
        <v/>
      </c>
      <c r="L244" s="8" t="n"/>
      <c r="M244" s="6" t="n"/>
    </row>
    <row r="245">
      <c r="D245" s="6" t="n"/>
      <c r="E245" s="6" t="n"/>
      <c r="F245" s="7">
        <f>IF(OR($D245="",$E245=""),"",$E245-$D245)</f>
        <v/>
      </c>
      <c r="G245" s="8" t="n"/>
      <c r="H245" s="8" t="n"/>
      <c r="I245" s="9">
        <f>IF($B245="","",IFERROR(VLOOKUP($B245,'Elenchi'!$A$2:$B$7,2,FALSE),0))</f>
        <v/>
      </c>
      <c r="J245" s="8">
        <f>IF($B245="","",ROUND((N($G245)+N($H245))*N($I245),2))</f>
        <v/>
      </c>
      <c r="K245" s="8">
        <f>IF($B245="","",N($G245)+N($H245)-N($J245))</f>
        <v/>
      </c>
      <c r="L245" s="8" t="n"/>
      <c r="M245" s="6" t="n"/>
    </row>
    <row r="246">
      <c r="D246" s="6" t="n"/>
      <c r="E246" s="6" t="n"/>
      <c r="F246" s="7">
        <f>IF(OR($D246="",$E246=""),"",$E246-$D246)</f>
        <v/>
      </c>
      <c r="G246" s="8" t="n"/>
      <c r="H246" s="8" t="n"/>
      <c r="I246" s="9">
        <f>IF($B246="","",IFERROR(VLOOKUP($B246,'Elenchi'!$A$2:$B$7,2,FALSE),0))</f>
        <v/>
      </c>
      <c r="J246" s="8">
        <f>IF($B246="","",ROUND((N($G246)+N($H246))*N($I246),2))</f>
        <v/>
      </c>
      <c r="K246" s="8">
        <f>IF($B246="","",N($G246)+N($H246)-N($J246))</f>
        <v/>
      </c>
      <c r="L246" s="8" t="n"/>
      <c r="M246" s="6" t="n"/>
    </row>
    <row r="247">
      <c r="D247" s="6" t="n"/>
      <c r="E247" s="6" t="n"/>
      <c r="F247" s="7">
        <f>IF(OR($D247="",$E247=""),"",$E247-$D247)</f>
        <v/>
      </c>
      <c r="G247" s="8" t="n"/>
      <c r="H247" s="8" t="n"/>
      <c r="I247" s="9">
        <f>IF($B247="","",IFERROR(VLOOKUP($B247,'Elenchi'!$A$2:$B$7,2,FALSE),0))</f>
        <v/>
      </c>
      <c r="J247" s="8">
        <f>IF($B247="","",ROUND((N($G247)+N($H247))*N($I247),2))</f>
        <v/>
      </c>
      <c r="K247" s="8">
        <f>IF($B247="","",N($G247)+N($H247)-N($J247))</f>
        <v/>
      </c>
      <c r="L247" s="8" t="n"/>
      <c r="M247" s="6" t="n"/>
    </row>
    <row r="248">
      <c r="D248" s="6" t="n"/>
      <c r="E248" s="6" t="n"/>
      <c r="F248" s="7">
        <f>IF(OR($D248="",$E248=""),"",$E248-$D248)</f>
        <v/>
      </c>
      <c r="G248" s="8" t="n"/>
      <c r="H248" s="8" t="n"/>
      <c r="I248" s="9">
        <f>IF($B248="","",IFERROR(VLOOKUP($B248,'Elenchi'!$A$2:$B$7,2,FALSE),0))</f>
        <v/>
      </c>
      <c r="J248" s="8">
        <f>IF($B248="","",ROUND((N($G248)+N($H248))*N($I248),2))</f>
        <v/>
      </c>
      <c r="K248" s="8">
        <f>IF($B248="","",N($G248)+N($H248)-N($J248))</f>
        <v/>
      </c>
      <c r="L248" s="8" t="n"/>
      <c r="M248" s="6" t="n"/>
    </row>
    <row r="249">
      <c r="D249" s="6" t="n"/>
      <c r="E249" s="6" t="n"/>
      <c r="F249" s="7">
        <f>IF(OR($D249="",$E249=""),"",$E249-$D249)</f>
        <v/>
      </c>
      <c r="G249" s="8" t="n"/>
      <c r="H249" s="8" t="n"/>
      <c r="I249" s="9">
        <f>IF($B249="","",IFERROR(VLOOKUP($B249,'Elenchi'!$A$2:$B$7,2,FALSE),0))</f>
        <v/>
      </c>
      <c r="J249" s="8">
        <f>IF($B249="","",ROUND((N($G249)+N($H249))*N($I249),2))</f>
        <v/>
      </c>
      <c r="K249" s="8">
        <f>IF($B249="","",N($G249)+N($H249)-N($J249))</f>
        <v/>
      </c>
      <c r="L249" s="8" t="n"/>
      <c r="M249" s="6" t="n"/>
    </row>
    <row r="250">
      <c r="D250" s="6" t="n"/>
      <c r="E250" s="6" t="n"/>
      <c r="F250" s="7">
        <f>IF(OR($D250="",$E250=""),"",$E250-$D250)</f>
        <v/>
      </c>
      <c r="G250" s="8" t="n"/>
      <c r="H250" s="8" t="n"/>
      <c r="I250" s="9">
        <f>IF($B250="","",IFERROR(VLOOKUP($B250,'Elenchi'!$A$2:$B$7,2,FALSE),0))</f>
        <v/>
      </c>
      <c r="J250" s="8">
        <f>IF($B250="","",ROUND((N($G250)+N($H250))*N($I250),2))</f>
        <v/>
      </c>
      <c r="K250" s="8">
        <f>IF($B250="","",N($G250)+N($H250)-N($J250))</f>
        <v/>
      </c>
      <c r="L250" s="8" t="n"/>
      <c r="M250" s="6" t="n"/>
    </row>
    <row r="251">
      <c r="D251" s="6" t="n"/>
      <c r="E251" s="6" t="n"/>
      <c r="F251" s="7">
        <f>IF(OR($D251="",$E251=""),"",$E251-$D251)</f>
        <v/>
      </c>
      <c r="G251" s="8" t="n"/>
      <c r="H251" s="8" t="n"/>
      <c r="I251" s="9">
        <f>IF($B251="","",IFERROR(VLOOKUP($B251,'Elenchi'!$A$2:$B$7,2,FALSE),0))</f>
        <v/>
      </c>
      <c r="J251" s="8">
        <f>IF($B251="","",ROUND((N($G251)+N($H251))*N($I251),2))</f>
        <v/>
      </c>
      <c r="K251" s="8">
        <f>IF($B251="","",N($G251)+N($H251)-N($J251))</f>
        <v/>
      </c>
      <c r="L251" s="8" t="n"/>
      <c r="M251" s="6" t="n"/>
    </row>
    <row r="252">
      <c r="D252" s="6" t="n"/>
      <c r="E252" s="6" t="n"/>
      <c r="F252" s="7">
        <f>IF(OR($D252="",$E252=""),"",$E252-$D252)</f>
        <v/>
      </c>
      <c r="G252" s="8" t="n"/>
      <c r="H252" s="8" t="n"/>
      <c r="I252" s="9">
        <f>IF($B252="","",IFERROR(VLOOKUP($B252,'Elenchi'!$A$2:$B$7,2,FALSE),0))</f>
        <v/>
      </c>
      <c r="J252" s="8">
        <f>IF($B252="","",ROUND((N($G252)+N($H252))*N($I252),2))</f>
        <v/>
      </c>
      <c r="K252" s="8">
        <f>IF($B252="","",N($G252)+N($H252)-N($J252))</f>
        <v/>
      </c>
      <c r="L252" s="8" t="n"/>
      <c r="M252" s="6" t="n"/>
    </row>
    <row r="253">
      <c r="D253" s="6" t="n"/>
      <c r="E253" s="6" t="n"/>
      <c r="F253" s="7">
        <f>IF(OR($D253="",$E253=""),"",$E253-$D253)</f>
        <v/>
      </c>
      <c r="G253" s="8" t="n"/>
      <c r="H253" s="8" t="n"/>
      <c r="I253" s="9">
        <f>IF($B253="","",IFERROR(VLOOKUP($B253,'Elenchi'!$A$2:$B$7,2,FALSE),0))</f>
        <v/>
      </c>
      <c r="J253" s="8">
        <f>IF($B253="","",ROUND((N($G253)+N($H253))*N($I253),2))</f>
        <v/>
      </c>
      <c r="K253" s="8">
        <f>IF($B253="","",N($G253)+N($H253)-N($J253))</f>
        <v/>
      </c>
      <c r="L253" s="8" t="n"/>
      <c r="M253" s="6" t="n"/>
    </row>
    <row r="254">
      <c r="D254" s="6" t="n"/>
      <c r="E254" s="6" t="n"/>
      <c r="F254" s="7">
        <f>IF(OR($D254="",$E254=""),"",$E254-$D254)</f>
        <v/>
      </c>
      <c r="G254" s="8" t="n"/>
      <c r="H254" s="8" t="n"/>
      <c r="I254" s="9">
        <f>IF($B254="","",IFERROR(VLOOKUP($B254,'Elenchi'!$A$2:$B$7,2,FALSE),0))</f>
        <v/>
      </c>
      <c r="J254" s="8">
        <f>IF($B254="","",ROUND((N($G254)+N($H254))*N($I254),2))</f>
        <v/>
      </c>
      <c r="K254" s="8">
        <f>IF($B254="","",N($G254)+N($H254)-N($J254))</f>
        <v/>
      </c>
      <c r="L254" s="8" t="n"/>
      <c r="M254" s="6" t="n"/>
    </row>
    <row r="255">
      <c r="D255" s="6" t="n"/>
      <c r="E255" s="6" t="n"/>
      <c r="F255" s="7">
        <f>IF(OR($D255="",$E255=""),"",$E255-$D255)</f>
        <v/>
      </c>
      <c r="G255" s="8" t="n"/>
      <c r="H255" s="8" t="n"/>
      <c r="I255" s="9">
        <f>IF($B255="","",IFERROR(VLOOKUP($B255,'Elenchi'!$A$2:$B$7,2,FALSE),0))</f>
        <v/>
      </c>
      <c r="J255" s="8">
        <f>IF($B255="","",ROUND((N($G255)+N($H255))*N($I255),2))</f>
        <v/>
      </c>
      <c r="K255" s="8">
        <f>IF($B255="","",N($G255)+N($H255)-N($J255))</f>
        <v/>
      </c>
      <c r="L255" s="8" t="n"/>
      <c r="M255" s="6" t="n"/>
    </row>
    <row r="256">
      <c r="D256" s="6" t="n"/>
      <c r="E256" s="6" t="n"/>
      <c r="F256" s="7">
        <f>IF(OR($D256="",$E256=""),"",$E256-$D256)</f>
        <v/>
      </c>
      <c r="G256" s="8" t="n"/>
      <c r="H256" s="8" t="n"/>
      <c r="I256" s="9">
        <f>IF($B256="","",IFERROR(VLOOKUP($B256,'Elenchi'!$A$2:$B$7,2,FALSE),0))</f>
        <v/>
      </c>
      <c r="J256" s="8">
        <f>IF($B256="","",ROUND((N($G256)+N($H256))*N($I256),2))</f>
        <v/>
      </c>
      <c r="K256" s="8">
        <f>IF($B256="","",N($G256)+N($H256)-N($J256))</f>
        <v/>
      </c>
      <c r="L256" s="8" t="n"/>
      <c r="M256" s="6" t="n"/>
    </row>
    <row r="257">
      <c r="D257" s="6" t="n"/>
      <c r="E257" s="6" t="n"/>
      <c r="F257" s="7">
        <f>IF(OR($D257="",$E257=""),"",$E257-$D257)</f>
        <v/>
      </c>
      <c r="G257" s="8" t="n"/>
      <c r="H257" s="8" t="n"/>
      <c r="I257" s="9">
        <f>IF($B257="","",IFERROR(VLOOKUP($B257,'Elenchi'!$A$2:$B$7,2,FALSE),0))</f>
        <v/>
      </c>
      <c r="J257" s="8">
        <f>IF($B257="","",ROUND((N($G257)+N($H257))*N($I257),2))</f>
        <v/>
      </c>
      <c r="K257" s="8">
        <f>IF($B257="","",N($G257)+N($H257)-N($J257))</f>
        <v/>
      </c>
      <c r="L257" s="8" t="n"/>
      <c r="M257" s="6" t="n"/>
    </row>
    <row r="258">
      <c r="D258" s="6" t="n"/>
      <c r="E258" s="6" t="n"/>
      <c r="F258" s="7">
        <f>IF(OR($D258="",$E258=""),"",$E258-$D258)</f>
        <v/>
      </c>
      <c r="G258" s="8" t="n"/>
      <c r="H258" s="8" t="n"/>
      <c r="I258" s="9">
        <f>IF($B258="","",IFERROR(VLOOKUP($B258,'Elenchi'!$A$2:$B$7,2,FALSE),0))</f>
        <v/>
      </c>
      <c r="J258" s="8">
        <f>IF($B258="","",ROUND((N($G258)+N($H258))*N($I258),2))</f>
        <v/>
      </c>
      <c r="K258" s="8">
        <f>IF($B258="","",N($G258)+N($H258)-N($J258))</f>
        <v/>
      </c>
      <c r="L258" s="8" t="n"/>
      <c r="M258" s="6" t="n"/>
    </row>
    <row r="259">
      <c r="D259" s="6" t="n"/>
      <c r="E259" s="6" t="n"/>
      <c r="F259" s="7">
        <f>IF(OR($D259="",$E259=""),"",$E259-$D259)</f>
        <v/>
      </c>
      <c r="G259" s="8" t="n"/>
      <c r="H259" s="8" t="n"/>
      <c r="I259" s="9">
        <f>IF($B259="","",IFERROR(VLOOKUP($B259,'Elenchi'!$A$2:$B$7,2,FALSE),0))</f>
        <v/>
      </c>
      <c r="J259" s="8">
        <f>IF($B259="","",ROUND((N($G259)+N($H259))*N($I259),2))</f>
        <v/>
      </c>
      <c r="K259" s="8">
        <f>IF($B259="","",N($G259)+N($H259)-N($J259))</f>
        <v/>
      </c>
      <c r="L259" s="8" t="n"/>
      <c r="M259" s="6" t="n"/>
    </row>
    <row r="260">
      <c r="D260" s="6" t="n"/>
      <c r="E260" s="6" t="n"/>
      <c r="F260" s="7">
        <f>IF(OR($D260="",$E260=""),"",$E260-$D260)</f>
        <v/>
      </c>
      <c r="G260" s="8" t="n"/>
      <c r="H260" s="8" t="n"/>
      <c r="I260" s="9">
        <f>IF($B260="","",IFERROR(VLOOKUP($B260,'Elenchi'!$A$2:$B$7,2,FALSE),0))</f>
        <v/>
      </c>
      <c r="J260" s="8">
        <f>IF($B260="","",ROUND((N($G260)+N($H260))*N($I260),2))</f>
        <v/>
      </c>
      <c r="K260" s="8">
        <f>IF($B260="","",N($G260)+N($H260)-N($J260))</f>
        <v/>
      </c>
      <c r="L260" s="8" t="n"/>
      <c r="M260" s="6" t="n"/>
    </row>
    <row r="261">
      <c r="D261" s="6" t="n"/>
      <c r="E261" s="6" t="n"/>
      <c r="F261" s="7">
        <f>IF(OR($D261="",$E261=""),"",$E261-$D261)</f>
        <v/>
      </c>
      <c r="G261" s="8" t="n"/>
      <c r="H261" s="8" t="n"/>
      <c r="I261" s="9">
        <f>IF($B261="","",IFERROR(VLOOKUP($B261,'Elenchi'!$A$2:$B$7,2,FALSE),0))</f>
        <v/>
      </c>
      <c r="J261" s="8">
        <f>IF($B261="","",ROUND((N($G261)+N($H261))*N($I261),2))</f>
        <v/>
      </c>
      <c r="K261" s="8">
        <f>IF($B261="","",N($G261)+N($H261)-N($J261))</f>
        <v/>
      </c>
      <c r="L261" s="8" t="n"/>
      <c r="M261" s="6" t="n"/>
    </row>
    <row r="262">
      <c r="D262" s="6" t="n"/>
      <c r="E262" s="6" t="n"/>
      <c r="F262" s="7">
        <f>IF(OR($D262="",$E262=""),"",$E262-$D262)</f>
        <v/>
      </c>
      <c r="G262" s="8" t="n"/>
      <c r="H262" s="8" t="n"/>
      <c r="I262" s="9">
        <f>IF($B262="","",IFERROR(VLOOKUP($B262,'Elenchi'!$A$2:$B$7,2,FALSE),0))</f>
        <v/>
      </c>
      <c r="J262" s="8">
        <f>IF($B262="","",ROUND((N($G262)+N($H262))*N($I262),2))</f>
        <v/>
      </c>
      <c r="K262" s="8">
        <f>IF($B262="","",N($G262)+N($H262)-N($J262))</f>
        <v/>
      </c>
      <c r="L262" s="8" t="n"/>
      <c r="M262" s="6" t="n"/>
    </row>
    <row r="263">
      <c r="D263" s="6" t="n"/>
      <c r="E263" s="6" t="n"/>
      <c r="F263" s="7">
        <f>IF(OR($D263="",$E263=""),"",$E263-$D263)</f>
        <v/>
      </c>
      <c r="G263" s="8" t="n"/>
      <c r="H263" s="8" t="n"/>
      <c r="I263" s="9">
        <f>IF($B263="","",IFERROR(VLOOKUP($B263,'Elenchi'!$A$2:$B$7,2,FALSE),0))</f>
        <v/>
      </c>
      <c r="J263" s="8">
        <f>IF($B263="","",ROUND((N($G263)+N($H263))*N($I263),2))</f>
        <v/>
      </c>
      <c r="K263" s="8">
        <f>IF($B263="","",N($G263)+N($H263)-N($J263))</f>
        <v/>
      </c>
      <c r="L263" s="8" t="n"/>
      <c r="M263" s="6" t="n"/>
    </row>
    <row r="264">
      <c r="D264" s="6" t="n"/>
      <c r="E264" s="6" t="n"/>
      <c r="F264" s="7">
        <f>IF(OR($D264="",$E264=""),"",$E264-$D264)</f>
        <v/>
      </c>
      <c r="G264" s="8" t="n"/>
      <c r="H264" s="8" t="n"/>
      <c r="I264" s="9">
        <f>IF($B264="","",IFERROR(VLOOKUP($B264,'Elenchi'!$A$2:$B$7,2,FALSE),0))</f>
        <v/>
      </c>
      <c r="J264" s="8">
        <f>IF($B264="","",ROUND((N($G264)+N($H264))*N($I264),2))</f>
        <v/>
      </c>
      <c r="K264" s="8">
        <f>IF($B264="","",N($G264)+N($H264)-N($J264))</f>
        <v/>
      </c>
      <c r="L264" s="8" t="n"/>
      <c r="M264" s="6" t="n"/>
    </row>
    <row r="265">
      <c r="D265" s="6" t="n"/>
      <c r="E265" s="6" t="n"/>
      <c r="F265" s="7">
        <f>IF(OR($D265="",$E265=""),"",$E265-$D265)</f>
        <v/>
      </c>
      <c r="G265" s="8" t="n"/>
      <c r="H265" s="8" t="n"/>
      <c r="I265" s="9">
        <f>IF($B265="","",IFERROR(VLOOKUP($B265,'Elenchi'!$A$2:$B$7,2,FALSE),0))</f>
        <v/>
      </c>
      <c r="J265" s="8">
        <f>IF($B265="","",ROUND((N($G265)+N($H265))*N($I265),2))</f>
        <v/>
      </c>
      <c r="K265" s="8">
        <f>IF($B265="","",N($G265)+N($H265)-N($J265))</f>
        <v/>
      </c>
      <c r="L265" s="8" t="n"/>
      <c r="M265" s="6" t="n"/>
    </row>
    <row r="266">
      <c r="D266" s="6" t="n"/>
      <c r="E266" s="6" t="n"/>
      <c r="F266" s="7">
        <f>IF(OR($D266="",$E266=""),"",$E266-$D266)</f>
        <v/>
      </c>
      <c r="G266" s="8" t="n"/>
      <c r="H266" s="8" t="n"/>
      <c r="I266" s="9">
        <f>IF($B266="","",IFERROR(VLOOKUP($B266,'Elenchi'!$A$2:$B$7,2,FALSE),0))</f>
        <v/>
      </c>
      <c r="J266" s="8">
        <f>IF($B266="","",ROUND((N($G266)+N($H266))*N($I266),2))</f>
        <v/>
      </c>
      <c r="K266" s="8">
        <f>IF($B266="","",N($G266)+N($H266)-N($J266))</f>
        <v/>
      </c>
      <c r="L266" s="8" t="n"/>
      <c r="M266" s="6" t="n"/>
    </row>
    <row r="267">
      <c r="D267" s="6" t="n"/>
      <c r="E267" s="6" t="n"/>
      <c r="F267" s="7">
        <f>IF(OR($D267="",$E267=""),"",$E267-$D267)</f>
        <v/>
      </c>
      <c r="G267" s="8" t="n"/>
      <c r="H267" s="8" t="n"/>
      <c r="I267" s="9">
        <f>IF($B267="","",IFERROR(VLOOKUP($B267,'Elenchi'!$A$2:$B$7,2,FALSE),0))</f>
        <v/>
      </c>
      <c r="J267" s="8">
        <f>IF($B267="","",ROUND((N($G267)+N($H267))*N($I267),2))</f>
        <v/>
      </c>
      <c r="K267" s="8">
        <f>IF($B267="","",N($G267)+N($H267)-N($J267))</f>
        <v/>
      </c>
      <c r="L267" s="8" t="n"/>
      <c r="M267" s="6" t="n"/>
    </row>
    <row r="268">
      <c r="D268" s="6" t="n"/>
      <c r="E268" s="6" t="n"/>
      <c r="F268" s="7">
        <f>IF(OR($D268="",$E268=""),"",$E268-$D268)</f>
        <v/>
      </c>
      <c r="G268" s="8" t="n"/>
      <c r="H268" s="8" t="n"/>
      <c r="I268" s="9">
        <f>IF($B268="","",IFERROR(VLOOKUP($B268,'Elenchi'!$A$2:$B$7,2,FALSE),0))</f>
        <v/>
      </c>
      <c r="J268" s="8">
        <f>IF($B268="","",ROUND((N($G268)+N($H268))*N($I268),2))</f>
        <v/>
      </c>
      <c r="K268" s="8">
        <f>IF($B268="","",N($G268)+N($H268)-N($J268))</f>
        <v/>
      </c>
      <c r="L268" s="8" t="n"/>
      <c r="M268" s="6" t="n"/>
    </row>
    <row r="269">
      <c r="D269" s="6" t="n"/>
      <c r="E269" s="6" t="n"/>
      <c r="F269" s="7">
        <f>IF(OR($D269="",$E269=""),"",$E269-$D269)</f>
        <v/>
      </c>
      <c r="G269" s="8" t="n"/>
      <c r="H269" s="8" t="n"/>
      <c r="I269" s="9">
        <f>IF($B269="","",IFERROR(VLOOKUP($B269,'Elenchi'!$A$2:$B$7,2,FALSE),0))</f>
        <v/>
      </c>
      <c r="J269" s="8">
        <f>IF($B269="","",ROUND((N($G269)+N($H269))*N($I269),2))</f>
        <v/>
      </c>
      <c r="K269" s="8">
        <f>IF($B269="","",N($G269)+N($H269)-N($J269))</f>
        <v/>
      </c>
      <c r="L269" s="8" t="n"/>
      <c r="M269" s="6" t="n"/>
    </row>
    <row r="270">
      <c r="D270" s="6" t="n"/>
      <c r="E270" s="6" t="n"/>
      <c r="F270" s="7">
        <f>IF(OR($D270="",$E270=""),"",$E270-$D270)</f>
        <v/>
      </c>
      <c r="G270" s="8" t="n"/>
      <c r="H270" s="8" t="n"/>
      <c r="I270" s="9">
        <f>IF($B270="","",IFERROR(VLOOKUP($B270,'Elenchi'!$A$2:$B$7,2,FALSE),0))</f>
        <v/>
      </c>
      <c r="J270" s="8">
        <f>IF($B270="","",ROUND((N($G270)+N($H270))*N($I270),2))</f>
        <v/>
      </c>
      <c r="K270" s="8">
        <f>IF($B270="","",N($G270)+N($H270)-N($J270))</f>
        <v/>
      </c>
      <c r="L270" s="8" t="n"/>
      <c r="M270" s="6" t="n"/>
    </row>
    <row r="271">
      <c r="D271" s="6" t="n"/>
      <c r="E271" s="6" t="n"/>
      <c r="F271" s="7">
        <f>IF(OR($D271="",$E271=""),"",$E271-$D271)</f>
        <v/>
      </c>
      <c r="G271" s="8" t="n"/>
      <c r="H271" s="8" t="n"/>
      <c r="I271" s="9">
        <f>IF($B271="","",IFERROR(VLOOKUP($B271,'Elenchi'!$A$2:$B$7,2,FALSE),0))</f>
        <v/>
      </c>
      <c r="J271" s="8">
        <f>IF($B271="","",ROUND((N($G271)+N($H271))*N($I271),2))</f>
        <v/>
      </c>
      <c r="K271" s="8">
        <f>IF($B271="","",N($G271)+N($H271)-N($J271))</f>
        <v/>
      </c>
      <c r="L271" s="8" t="n"/>
      <c r="M271" s="6" t="n"/>
    </row>
    <row r="272">
      <c r="D272" s="6" t="n"/>
      <c r="E272" s="6" t="n"/>
      <c r="F272" s="7">
        <f>IF(OR($D272="",$E272=""),"",$E272-$D272)</f>
        <v/>
      </c>
      <c r="G272" s="8" t="n"/>
      <c r="H272" s="8" t="n"/>
      <c r="I272" s="9">
        <f>IF($B272="","",IFERROR(VLOOKUP($B272,'Elenchi'!$A$2:$B$7,2,FALSE),0))</f>
        <v/>
      </c>
      <c r="J272" s="8">
        <f>IF($B272="","",ROUND((N($G272)+N($H272))*N($I272),2))</f>
        <v/>
      </c>
      <c r="K272" s="8">
        <f>IF($B272="","",N($G272)+N($H272)-N($J272))</f>
        <v/>
      </c>
      <c r="L272" s="8" t="n"/>
      <c r="M272" s="6" t="n"/>
    </row>
    <row r="273">
      <c r="D273" s="6" t="n"/>
      <c r="E273" s="6" t="n"/>
      <c r="F273" s="7">
        <f>IF(OR($D273="",$E273=""),"",$E273-$D273)</f>
        <v/>
      </c>
      <c r="G273" s="8" t="n"/>
      <c r="H273" s="8" t="n"/>
      <c r="I273" s="9">
        <f>IF($B273="","",IFERROR(VLOOKUP($B273,'Elenchi'!$A$2:$B$7,2,FALSE),0))</f>
        <v/>
      </c>
      <c r="J273" s="8">
        <f>IF($B273="","",ROUND((N($G273)+N($H273))*N($I273),2))</f>
        <v/>
      </c>
      <c r="K273" s="8">
        <f>IF($B273="","",N($G273)+N($H273)-N($J273))</f>
        <v/>
      </c>
      <c r="L273" s="8" t="n"/>
      <c r="M273" s="6" t="n"/>
    </row>
    <row r="274">
      <c r="D274" s="6" t="n"/>
      <c r="E274" s="6" t="n"/>
      <c r="F274" s="7">
        <f>IF(OR($D274="",$E274=""),"",$E274-$D274)</f>
        <v/>
      </c>
      <c r="G274" s="8" t="n"/>
      <c r="H274" s="8" t="n"/>
      <c r="I274" s="9">
        <f>IF($B274="","",IFERROR(VLOOKUP($B274,'Elenchi'!$A$2:$B$7,2,FALSE),0))</f>
        <v/>
      </c>
      <c r="J274" s="8">
        <f>IF($B274="","",ROUND((N($G274)+N($H274))*N($I274),2))</f>
        <v/>
      </c>
      <c r="K274" s="8">
        <f>IF($B274="","",N($G274)+N($H274)-N($J274))</f>
        <v/>
      </c>
      <c r="L274" s="8" t="n"/>
      <c r="M274" s="6" t="n"/>
    </row>
    <row r="275">
      <c r="D275" s="6" t="n"/>
      <c r="E275" s="6" t="n"/>
      <c r="F275" s="7">
        <f>IF(OR($D275="",$E275=""),"",$E275-$D275)</f>
        <v/>
      </c>
      <c r="G275" s="8" t="n"/>
      <c r="H275" s="8" t="n"/>
      <c r="I275" s="9">
        <f>IF($B275="","",IFERROR(VLOOKUP($B275,'Elenchi'!$A$2:$B$7,2,FALSE),0))</f>
        <v/>
      </c>
      <c r="J275" s="8">
        <f>IF($B275="","",ROUND((N($G275)+N($H275))*N($I275),2))</f>
        <v/>
      </c>
      <c r="K275" s="8">
        <f>IF($B275="","",N($G275)+N($H275)-N($J275))</f>
        <v/>
      </c>
      <c r="L275" s="8" t="n"/>
      <c r="M275" s="6" t="n"/>
    </row>
    <row r="276">
      <c r="D276" s="6" t="n"/>
      <c r="E276" s="6" t="n"/>
      <c r="F276" s="7">
        <f>IF(OR($D276="",$E276=""),"",$E276-$D276)</f>
        <v/>
      </c>
      <c r="G276" s="8" t="n"/>
      <c r="H276" s="8" t="n"/>
      <c r="I276" s="9">
        <f>IF($B276="","",IFERROR(VLOOKUP($B276,'Elenchi'!$A$2:$B$7,2,FALSE),0))</f>
        <v/>
      </c>
      <c r="J276" s="8">
        <f>IF($B276="","",ROUND((N($G276)+N($H276))*N($I276),2))</f>
        <v/>
      </c>
      <c r="K276" s="8">
        <f>IF($B276="","",N($G276)+N($H276)-N($J276))</f>
        <v/>
      </c>
      <c r="L276" s="8" t="n"/>
      <c r="M276" s="6" t="n"/>
    </row>
    <row r="277">
      <c r="D277" s="6" t="n"/>
      <c r="E277" s="6" t="n"/>
      <c r="F277" s="7">
        <f>IF(OR($D277="",$E277=""),"",$E277-$D277)</f>
        <v/>
      </c>
      <c r="G277" s="8" t="n"/>
      <c r="H277" s="8" t="n"/>
      <c r="I277" s="9">
        <f>IF($B277="","",IFERROR(VLOOKUP($B277,'Elenchi'!$A$2:$B$7,2,FALSE),0))</f>
        <v/>
      </c>
      <c r="J277" s="8">
        <f>IF($B277="","",ROUND((N($G277)+N($H277))*N($I277),2))</f>
        <v/>
      </c>
      <c r="K277" s="8">
        <f>IF($B277="","",N($G277)+N($H277)-N($J277))</f>
        <v/>
      </c>
      <c r="L277" s="8" t="n"/>
      <c r="M277" s="6" t="n"/>
    </row>
    <row r="278">
      <c r="D278" s="6" t="n"/>
      <c r="E278" s="6" t="n"/>
      <c r="F278" s="7">
        <f>IF(OR($D278="",$E278=""),"",$E278-$D278)</f>
        <v/>
      </c>
      <c r="G278" s="8" t="n"/>
      <c r="H278" s="8" t="n"/>
      <c r="I278" s="9">
        <f>IF($B278="","",IFERROR(VLOOKUP($B278,'Elenchi'!$A$2:$B$7,2,FALSE),0))</f>
        <v/>
      </c>
      <c r="J278" s="8">
        <f>IF($B278="","",ROUND((N($G278)+N($H278))*N($I278),2))</f>
        <v/>
      </c>
      <c r="K278" s="8">
        <f>IF($B278="","",N($G278)+N($H278)-N($J278))</f>
        <v/>
      </c>
      <c r="L278" s="8" t="n"/>
      <c r="M278" s="6" t="n"/>
    </row>
    <row r="279">
      <c r="D279" s="6" t="n"/>
      <c r="E279" s="6" t="n"/>
      <c r="F279" s="7">
        <f>IF(OR($D279="",$E279=""),"",$E279-$D279)</f>
        <v/>
      </c>
      <c r="G279" s="8" t="n"/>
      <c r="H279" s="8" t="n"/>
      <c r="I279" s="9">
        <f>IF($B279="","",IFERROR(VLOOKUP($B279,'Elenchi'!$A$2:$B$7,2,FALSE),0))</f>
        <v/>
      </c>
      <c r="J279" s="8">
        <f>IF($B279="","",ROUND((N($G279)+N($H279))*N($I279),2))</f>
        <v/>
      </c>
      <c r="K279" s="8">
        <f>IF($B279="","",N($G279)+N($H279)-N($J279))</f>
        <v/>
      </c>
      <c r="L279" s="8" t="n"/>
      <c r="M279" s="6" t="n"/>
    </row>
    <row r="280">
      <c r="D280" s="6" t="n"/>
      <c r="E280" s="6" t="n"/>
      <c r="F280" s="7">
        <f>IF(OR($D280="",$E280=""),"",$E280-$D280)</f>
        <v/>
      </c>
      <c r="G280" s="8" t="n"/>
      <c r="H280" s="8" t="n"/>
      <c r="I280" s="9">
        <f>IF($B280="","",IFERROR(VLOOKUP($B280,'Elenchi'!$A$2:$B$7,2,FALSE),0))</f>
        <v/>
      </c>
      <c r="J280" s="8">
        <f>IF($B280="","",ROUND((N($G280)+N($H280))*N($I280),2))</f>
        <v/>
      </c>
      <c r="K280" s="8">
        <f>IF($B280="","",N($G280)+N($H280)-N($J280))</f>
        <v/>
      </c>
      <c r="L280" s="8" t="n"/>
      <c r="M280" s="6" t="n"/>
    </row>
    <row r="281">
      <c r="D281" s="6" t="n"/>
      <c r="E281" s="6" t="n"/>
      <c r="F281" s="7">
        <f>IF(OR($D281="",$E281=""),"",$E281-$D281)</f>
        <v/>
      </c>
      <c r="G281" s="8" t="n"/>
      <c r="H281" s="8" t="n"/>
      <c r="I281" s="9">
        <f>IF($B281="","",IFERROR(VLOOKUP($B281,'Elenchi'!$A$2:$B$7,2,FALSE),0))</f>
        <v/>
      </c>
      <c r="J281" s="8">
        <f>IF($B281="","",ROUND((N($G281)+N($H281))*N($I281),2))</f>
        <v/>
      </c>
      <c r="K281" s="8">
        <f>IF($B281="","",N($G281)+N($H281)-N($J281))</f>
        <v/>
      </c>
      <c r="L281" s="8" t="n"/>
      <c r="M281" s="6" t="n"/>
    </row>
    <row r="282">
      <c r="D282" s="6" t="n"/>
      <c r="E282" s="6" t="n"/>
      <c r="F282" s="7">
        <f>IF(OR($D282="",$E282=""),"",$E282-$D282)</f>
        <v/>
      </c>
      <c r="G282" s="8" t="n"/>
      <c r="H282" s="8" t="n"/>
      <c r="I282" s="9">
        <f>IF($B282="","",IFERROR(VLOOKUP($B282,'Elenchi'!$A$2:$B$7,2,FALSE),0))</f>
        <v/>
      </c>
      <c r="J282" s="8">
        <f>IF($B282="","",ROUND((N($G282)+N($H282))*N($I282),2))</f>
        <v/>
      </c>
      <c r="K282" s="8">
        <f>IF($B282="","",N($G282)+N($H282)-N($J282))</f>
        <v/>
      </c>
      <c r="L282" s="8" t="n"/>
      <c r="M282" s="6" t="n"/>
    </row>
    <row r="283">
      <c r="D283" s="6" t="n"/>
      <c r="E283" s="6" t="n"/>
      <c r="F283" s="7">
        <f>IF(OR($D283="",$E283=""),"",$E283-$D283)</f>
        <v/>
      </c>
      <c r="G283" s="8" t="n"/>
      <c r="H283" s="8" t="n"/>
      <c r="I283" s="9">
        <f>IF($B283="","",IFERROR(VLOOKUP($B283,'Elenchi'!$A$2:$B$7,2,FALSE),0))</f>
        <v/>
      </c>
      <c r="J283" s="8">
        <f>IF($B283="","",ROUND((N($G283)+N($H283))*N($I283),2))</f>
        <v/>
      </c>
      <c r="K283" s="8">
        <f>IF($B283="","",N($G283)+N($H283)-N($J283))</f>
        <v/>
      </c>
      <c r="L283" s="8" t="n"/>
      <c r="M283" s="6" t="n"/>
    </row>
    <row r="284">
      <c r="D284" s="6" t="n"/>
      <c r="E284" s="6" t="n"/>
      <c r="F284" s="7">
        <f>IF(OR($D284="",$E284=""),"",$E284-$D284)</f>
        <v/>
      </c>
      <c r="G284" s="8" t="n"/>
      <c r="H284" s="8" t="n"/>
      <c r="I284" s="9">
        <f>IF($B284="","",IFERROR(VLOOKUP($B284,'Elenchi'!$A$2:$B$7,2,FALSE),0))</f>
        <v/>
      </c>
      <c r="J284" s="8">
        <f>IF($B284="","",ROUND((N($G284)+N($H284))*N($I284),2))</f>
        <v/>
      </c>
      <c r="K284" s="8">
        <f>IF($B284="","",N($G284)+N($H284)-N($J284))</f>
        <v/>
      </c>
      <c r="L284" s="8" t="n"/>
      <c r="M284" s="6" t="n"/>
    </row>
    <row r="285">
      <c r="D285" s="6" t="n"/>
      <c r="E285" s="6" t="n"/>
      <c r="F285" s="7">
        <f>IF(OR($D285="",$E285=""),"",$E285-$D285)</f>
        <v/>
      </c>
      <c r="G285" s="8" t="n"/>
      <c r="H285" s="8" t="n"/>
      <c r="I285" s="9">
        <f>IF($B285="","",IFERROR(VLOOKUP($B285,'Elenchi'!$A$2:$B$7,2,FALSE),0))</f>
        <v/>
      </c>
      <c r="J285" s="8">
        <f>IF($B285="","",ROUND((N($G285)+N($H285))*N($I285),2))</f>
        <v/>
      </c>
      <c r="K285" s="8">
        <f>IF($B285="","",N($G285)+N($H285)-N($J285))</f>
        <v/>
      </c>
      <c r="L285" s="8" t="n"/>
      <c r="M285" s="6" t="n"/>
    </row>
    <row r="286">
      <c r="D286" s="6" t="n"/>
      <c r="E286" s="6" t="n"/>
      <c r="F286" s="7">
        <f>IF(OR($D286="",$E286=""),"",$E286-$D286)</f>
        <v/>
      </c>
      <c r="G286" s="8" t="n"/>
      <c r="H286" s="8" t="n"/>
      <c r="I286" s="9">
        <f>IF($B286="","",IFERROR(VLOOKUP($B286,'Elenchi'!$A$2:$B$7,2,FALSE),0))</f>
        <v/>
      </c>
      <c r="J286" s="8">
        <f>IF($B286="","",ROUND((N($G286)+N($H286))*N($I286),2))</f>
        <v/>
      </c>
      <c r="K286" s="8">
        <f>IF($B286="","",N($G286)+N($H286)-N($J286))</f>
        <v/>
      </c>
      <c r="L286" s="8" t="n"/>
      <c r="M286" s="6" t="n"/>
    </row>
    <row r="287">
      <c r="D287" s="6" t="n"/>
      <c r="E287" s="6" t="n"/>
      <c r="F287" s="7">
        <f>IF(OR($D287="",$E287=""),"",$E287-$D287)</f>
        <v/>
      </c>
      <c r="G287" s="8" t="n"/>
      <c r="H287" s="8" t="n"/>
      <c r="I287" s="9">
        <f>IF($B287="","",IFERROR(VLOOKUP($B287,'Elenchi'!$A$2:$B$7,2,FALSE),0))</f>
        <v/>
      </c>
      <c r="J287" s="8">
        <f>IF($B287="","",ROUND((N($G287)+N($H287))*N($I287),2))</f>
        <v/>
      </c>
      <c r="K287" s="8">
        <f>IF($B287="","",N($G287)+N($H287)-N($J287))</f>
        <v/>
      </c>
      <c r="L287" s="8" t="n"/>
      <c r="M287" s="6" t="n"/>
    </row>
    <row r="288">
      <c r="D288" s="6" t="n"/>
      <c r="E288" s="6" t="n"/>
      <c r="F288" s="7">
        <f>IF(OR($D288="",$E288=""),"",$E288-$D288)</f>
        <v/>
      </c>
      <c r="G288" s="8" t="n"/>
      <c r="H288" s="8" t="n"/>
      <c r="I288" s="9">
        <f>IF($B288="","",IFERROR(VLOOKUP($B288,'Elenchi'!$A$2:$B$7,2,FALSE),0))</f>
        <v/>
      </c>
      <c r="J288" s="8">
        <f>IF($B288="","",ROUND((N($G288)+N($H288))*N($I288),2))</f>
        <v/>
      </c>
      <c r="K288" s="8">
        <f>IF($B288="","",N($G288)+N($H288)-N($J288))</f>
        <v/>
      </c>
      <c r="L288" s="8" t="n"/>
      <c r="M288" s="6" t="n"/>
    </row>
    <row r="289">
      <c r="D289" s="6" t="n"/>
      <c r="E289" s="6" t="n"/>
      <c r="F289" s="7">
        <f>IF(OR($D289="",$E289=""),"",$E289-$D289)</f>
        <v/>
      </c>
      <c r="G289" s="8" t="n"/>
      <c r="H289" s="8" t="n"/>
      <c r="I289" s="9">
        <f>IF($B289="","",IFERROR(VLOOKUP($B289,'Elenchi'!$A$2:$B$7,2,FALSE),0))</f>
        <v/>
      </c>
      <c r="J289" s="8">
        <f>IF($B289="","",ROUND((N($G289)+N($H289))*N($I289),2))</f>
        <v/>
      </c>
      <c r="K289" s="8">
        <f>IF($B289="","",N($G289)+N($H289)-N($J289))</f>
        <v/>
      </c>
      <c r="L289" s="8" t="n"/>
      <c r="M289" s="6" t="n"/>
    </row>
    <row r="290">
      <c r="D290" s="6" t="n"/>
      <c r="E290" s="6" t="n"/>
      <c r="F290" s="7">
        <f>IF(OR($D290="",$E290=""),"",$E290-$D290)</f>
        <v/>
      </c>
      <c r="G290" s="8" t="n"/>
      <c r="H290" s="8" t="n"/>
      <c r="I290" s="9">
        <f>IF($B290="","",IFERROR(VLOOKUP($B290,'Elenchi'!$A$2:$B$7,2,FALSE),0))</f>
        <v/>
      </c>
      <c r="J290" s="8">
        <f>IF($B290="","",ROUND((N($G290)+N($H290))*N($I290),2))</f>
        <v/>
      </c>
      <c r="K290" s="8">
        <f>IF($B290="","",N($G290)+N($H290)-N($J290))</f>
        <v/>
      </c>
      <c r="L290" s="8" t="n"/>
      <c r="M290" s="6" t="n"/>
    </row>
    <row r="291">
      <c r="D291" s="6" t="n"/>
      <c r="E291" s="6" t="n"/>
      <c r="F291" s="7">
        <f>IF(OR($D291="",$E291=""),"",$E291-$D291)</f>
        <v/>
      </c>
      <c r="G291" s="8" t="n"/>
      <c r="H291" s="8" t="n"/>
      <c r="I291" s="9">
        <f>IF($B291="","",IFERROR(VLOOKUP($B291,'Elenchi'!$A$2:$B$7,2,FALSE),0))</f>
        <v/>
      </c>
      <c r="J291" s="8">
        <f>IF($B291="","",ROUND((N($G291)+N($H291))*N($I291),2))</f>
        <v/>
      </c>
      <c r="K291" s="8">
        <f>IF($B291="","",N($G291)+N($H291)-N($J291))</f>
        <v/>
      </c>
      <c r="L291" s="8" t="n"/>
      <c r="M291" s="6" t="n"/>
    </row>
    <row r="292">
      <c r="D292" s="6" t="n"/>
      <c r="E292" s="6" t="n"/>
      <c r="F292" s="7">
        <f>IF(OR($D292="",$E292=""),"",$E292-$D292)</f>
        <v/>
      </c>
      <c r="G292" s="8" t="n"/>
      <c r="H292" s="8" t="n"/>
      <c r="I292" s="9">
        <f>IF($B292="","",IFERROR(VLOOKUP($B292,'Elenchi'!$A$2:$B$7,2,FALSE),0))</f>
        <v/>
      </c>
      <c r="J292" s="8">
        <f>IF($B292="","",ROUND((N($G292)+N($H292))*N($I292),2))</f>
        <v/>
      </c>
      <c r="K292" s="8">
        <f>IF($B292="","",N($G292)+N($H292)-N($J292))</f>
        <v/>
      </c>
      <c r="L292" s="8" t="n"/>
      <c r="M292" s="6" t="n"/>
    </row>
    <row r="293">
      <c r="D293" s="6" t="n"/>
      <c r="E293" s="6" t="n"/>
      <c r="F293" s="7">
        <f>IF(OR($D293="",$E293=""),"",$E293-$D293)</f>
        <v/>
      </c>
      <c r="G293" s="8" t="n"/>
      <c r="H293" s="8" t="n"/>
      <c r="I293" s="9">
        <f>IF($B293="","",IFERROR(VLOOKUP($B293,'Elenchi'!$A$2:$B$7,2,FALSE),0))</f>
        <v/>
      </c>
      <c r="J293" s="8">
        <f>IF($B293="","",ROUND((N($G293)+N($H293))*N($I293),2))</f>
        <v/>
      </c>
      <c r="K293" s="8">
        <f>IF($B293="","",N($G293)+N($H293)-N($J293))</f>
        <v/>
      </c>
      <c r="L293" s="8" t="n"/>
      <c r="M293" s="6" t="n"/>
    </row>
    <row r="294">
      <c r="D294" s="6" t="n"/>
      <c r="E294" s="6" t="n"/>
      <c r="F294" s="7">
        <f>IF(OR($D294="",$E294=""),"",$E294-$D294)</f>
        <v/>
      </c>
      <c r="G294" s="8" t="n"/>
      <c r="H294" s="8" t="n"/>
      <c r="I294" s="9">
        <f>IF($B294="","",IFERROR(VLOOKUP($B294,'Elenchi'!$A$2:$B$7,2,FALSE),0))</f>
        <v/>
      </c>
      <c r="J294" s="8">
        <f>IF($B294="","",ROUND((N($G294)+N($H294))*N($I294),2))</f>
        <v/>
      </c>
      <c r="K294" s="8">
        <f>IF($B294="","",N($G294)+N($H294)-N($J294))</f>
        <v/>
      </c>
      <c r="L294" s="8" t="n"/>
      <c r="M294" s="6" t="n"/>
    </row>
    <row r="295">
      <c r="D295" s="6" t="n"/>
      <c r="E295" s="6" t="n"/>
      <c r="F295" s="7">
        <f>IF(OR($D295="",$E295=""),"",$E295-$D295)</f>
        <v/>
      </c>
      <c r="G295" s="8" t="n"/>
      <c r="H295" s="8" t="n"/>
      <c r="I295" s="9">
        <f>IF($B295="","",IFERROR(VLOOKUP($B295,'Elenchi'!$A$2:$B$7,2,FALSE),0))</f>
        <v/>
      </c>
      <c r="J295" s="8">
        <f>IF($B295="","",ROUND((N($G295)+N($H295))*N($I295),2))</f>
        <v/>
      </c>
      <c r="K295" s="8">
        <f>IF($B295="","",N($G295)+N($H295)-N($J295))</f>
        <v/>
      </c>
      <c r="L295" s="8" t="n"/>
      <c r="M295" s="6" t="n"/>
    </row>
    <row r="296">
      <c r="D296" s="6" t="n"/>
      <c r="E296" s="6" t="n"/>
      <c r="F296" s="7">
        <f>IF(OR($D296="",$E296=""),"",$E296-$D296)</f>
        <v/>
      </c>
      <c r="G296" s="8" t="n"/>
      <c r="H296" s="8" t="n"/>
      <c r="I296" s="9">
        <f>IF($B296="","",IFERROR(VLOOKUP($B296,'Elenchi'!$A$2:$B$7,2,FALSE),0))</f>
        <v/>
      </c>
      <c r="J296" s="8">
        <f>IF($B296="","",ROUND((N($G296)+N($H296))*N($I296),2))</f>
        <v/>
      </c>
      <c r="K296" s="8">
        <f>IF($B296="","",N($G296)+N($H296)-N($J296))</f>
        <v/>
      </c>
      <c r="L296" s="8" t="n"/>
      <c r="M296" s="6" t="n"/>
    </row>
    <row r="297">
      <c r="D297" s="6" t="n"/>
      <c r="E297" s="6" t="n"/>
      <c r="F297" s="7">
        <f>IF(OR($D297="",$E297=""),"",$E297-$D297)</f>
        <v/>
      </c>
      <c r="G297" s="8" t="n"/>
      <c r="H297" s="8" t="n"/>
      <c r="I297" s="9">
        <f>IF($B297="","",IFERROR(VLOOKUP($B297,'Elenchi'!$A$2:$B$7,2,FALSE),0))</f>
        <v/>
      </c>
      <c r="J297" s="8">
        <f>IF($B297="","",ROUND((N($G297)+N($H297))*N($I297),2))</f>
        <v/>
      </c>
      <c r="K297" s="8">
        <f>IF($B297="","",N($G297)+N($H297)-N($J297))</f>
        <v/>
      </c>
      <c r="L297" s="8" t="n"/>
      <c r="M297" s="6" t="n"/>
    </row>
    <row r="298">
      <c r="D298" s="6" t="n"/>
      <c r="E298" s="6" t="n"/>
      <c r="F298" s="7">
        <f>IF(OR($D298="",$E298=""),"",$E298-$D298)</f>
        <v/>
      </c>
      <c r="G298" s="8" t="n"/>
      <c r="H298" s="8" t="n"/>
      <c r="I298" s="9">
        <f>IF($B298="","",IFERROR(VLOOKUP($B298,'Elenchi'!$A$2:$B$7,2,FALSE),0))</f>
        <v/>
      </c>
      <c r="J298" s="8">
        <f>IF($B298="","",ROUND((N($G298)+N($H298))*N($I298),2))</f>
        <v/>
      </c>
      <c r="K298" s="8">
        <f>IF($B298="","",N($G298)+N($H298)-N($J298))</f>
        <v/>
      </c>
      <c r="L298" s="8" t="n"/>
      <c r="M298" s="6" t="n"/>
    </row>
    <row r="299">
      <c r="D299" s="6" t="n"/>
      <c r="E299" s="6" t="n"/>
      <c r="F299" s="7">
        <f>IF(OR($D299="",$E299=""),"",$E299-$D299)</f>
        <v/>
      </c>
      <c r="G299" s="8" t="n"/>
      <c r="H299" s="8" t="n"/>
      <c r="I299" s="9">
        <f>IF($B299="","",IFERROR(VLOOKUP($B299,'Elenchi'!$A$2:$B$7,2,FALSE),0))</f>
        <v/>
      </c>
      <c r="J299" s="8">
        <f>IF($B299="","",ROUND((N($G299)+N($H299))*N($I299),2))</f>
        <v/>
      </c>
      <c r="K299" s="8">
        <f>IF($B299="","",N($G299)+N($H299)-N($J299))</f>
        <v/>
      </c>
      <c r="L299" s="8" t="n"/>
      <c r="M299" s="6" t="n"/>
    </row>
    <row r="300">
      <c r="D300" s="6" t="n"/>
      <c r="E300" s="6" t="n"/>
      <c r="F300" s="7">
        <f>IF(OR($D300="",$E300=""),"",$E300-$D300)</f>
        <v/>
      </c>
      <c r="G300" s="8" t="n"/>
      <c r="H300" s="8" t="n"/>
      <c r="I300" s="9">
        <f>IF($B300="","",IFERROR(VLOOKUP($B300,'Elenchi'!$A$2:$B$7,2,FALSE),0))</f>
        <v/>
      </c>
      <c r="J300" s="8">
        <f>IF($B300="","",ROUND((N($G300)+N($H300))*N($I300),2))</f>
        <v/>
      </c>
      <c r="K300" s="8">
        <f>IF($B300="","",N($G300)+N($H300)-N($J300))</f>
        <v/>
      </c>
      <c r="L300" s="8" t="n"/>
      <c r="M300" s="6" t="n"/>
    </row>
    <row r="301">
      <c r="D301" s="6" t="n"/>
      <c r="E301" s="6" t="n"/>
      <c r="F301" s="7">
        <f>IF(OR($D301="",$E301=""),"",$E301-$D301)</f>
        <v/>
      </c>
      <c r="G301" s="8" t="n"/>
      <c r="H301" s="8" t="n"/>
      <c r="I301" s="9">
        <f>IF($B301="","",IFERROR(VLOOKUP($B301,'Elenchi'!$A$2:$B$7,2,FALSE),0))</f>
        <v/>
      </c>
      <c r="J301" s="8">
        <f>IF($B301="","",ROUND((N($G301)+N($H301))*N($I301),2))</f>
        <v/>
      </c>
      <c r="K301" s="8">
        <f>IF($B301="","",N($G301)+N($H301)-N($J301))</f>
        <v/>
      </c>
      <c r="L301" s="8" t="n"/>
      <c r="M301" s="6" t="n"/>
    </row>
    <row r="302">
      <c r="D302" s="6" t="n"/>
      <c r="E302" s="6" t="n"/>
      <c r="F302" s="7">
        <f>IF(OR($D302="",$E302=""),"",$E302-$D302)</f>
        <v/>
      </c>
      <c r="G302" s="8" t="n"/>
      <c r="H302" s="8" t="n"/>
      <c r="I302" s="9">
        <f>IF($B302="","",IFERROR(VLOOKUP($B302,'Elenchi'!$A$2:$B$7,2,FALSE),0))</f>
        <v/>
      </c>
      <c r="J302" s="8">
        <f>IF($B302="","",ROUND((N($G302)+N($H302))*N($I302),2))</f>
        <v/>
      </c>
      <c r="K302" s="8">
        <f>IF($B302="","",N($G302)+N($H302)-N($J302))</f>
        <v/>
      </c>
      <c r="L302" s="8" t="n"/>
      <c r="M302" s="6" t="n"/>
    </row>
    <row r="303">
      <c r="D303" s="6" t="n"/>
      <c r="E303" s="6" t="n"/>
      <c r="F303" s="7">
        <f>IF(OR($D303="",$E303=""),"",$E303-$D303)</f>
        <v/>
      </c>
      <c r="G303" s="8" t="n"/>
      <c r="H303" s="8" t="n"/>
      <c r="I303" s="9">
        <f>IF($B303="","",IFERROR(VLOOKUP($B303,'Elenchi'!$A$2:$B$7,2,FALSE),0))</f>
        <v/>
      </c>
      <c r="J303" s="8">
        <f>IF($B303="","",ROUND((N($G303)+N($H303))*N($I303),2))</f>
        <v/>
      </c>
      <c r="K303" s="8">
        <f>IF($B303="","",N($G303)+N($H303)-N($J303))</f>
        <v/>
      </c>
      <c r="L303" s="8" t="n"/>
      <c r="M303" s="6" t="n"/>
    </row>
    <row r="304">
      <c r="D304" s="6" t="n"/>
      <c r="E304" s="6" t="n"/>
      <c r="F304" s="7">
        <f>IF(OR($D304="",$E304=""),"",$E304-$D304)</f>
        <v/>
      </c>
      <c r="G304" s="8" t="n"/>
      <c r="H304" s="8" t="n"/>
      <c r="I304" s="9">
        <f>IF($B304="","",IFERROR(VLOOKUP($B304,'Elenchi'!$A$2:$B$7,2,FALSE),0))</f>
        <v/>
      </c>
      <c r="J304" s="8">
        <f>IF($B304="","",ROUND((N($G304)+N($H304))*N($I304),2))</f>
        <v/>
      </c>
      <c r="K304" s="8">
        <f>IF($B304="","",N($G304)+N($H304)-N($J304))</f>
        <v/>
      </c>
      <c r="L304" s="8" t="n"/>
      <c r="M304" s="6" t="n"/>
    </row>
    <row r="305">
      <c r="D305" s="6" t="n"/>
      <c r="E305" s="6" t="n"/>
      <c r="F305" s="7">
        <f>IF(OR($D305="",$E305=""),"",$E305-$D305)</f>
        <v/>
      </c>
      <c r="G305" s="8" t="n"/>
      <c r="H305" s="8" t="n"/>
      <c r="I305" s="9">
        <f>IF($B305="","",IFERROR(VLOOKUP($B305,'Elenchi'!$A$2:$B$7,2,FALSE),0))</f>
        <v/>
      </c>
      <c r="J305" s="8">
        <f>IF($B305="","",ROUND((N($G305)+N($H305))*N($I305),2))</f>
        <v/>
      </c>
      <c r="K305" s="8">
        <f>IF($B305="","",N($G305)+N($H305)-N($J305))</f>
        <v/>
      </c>
      <c r="L305" s="8" t="n"/>
      <c r="M305" s="6" t="n"/>
    </row>
    <row r="306">
      <c r="D306" s="6" t="n"/>
      <c r="E306" s="6" t="n"/>
      <c r="F306" s="7">
        <f>IF(OR($D306="",$E306=""),"",$E306-$D306)</f>
        <v/>
      </c>
      <c r="G306" s="8" t="n"/>
      <c r="H306" s="8" t="n"/>
      <c r="I306" s="9">
        <f>IF($B306="","",IFERROR(VLOOKUP($B306,'Elenchi'!$A$2:$B$7,2,FALSE),0))</f>
        <v/>
      </c>
      <c r="J306" s="8">
        <f>IF($B306="","",ROUND((N($G306)+N($H306))*N($I306),2))</f>
        <v/>
      </c>
      <c r="K306" s="8">
        <f>IF($B306="","",N($G306)+N($H306)-N($J306))</f>
        <v/>
      </c>
      <c r="L306" s="8" t="n"/>
      <c r="M306" s="6" t="n"/>
    </row>
    <row r="307">
      <c r="D307" s="6" t="n"/>
      <c r="E307" s="6" t="n"/>
      <c r="F307" s="7">
        <f>IF(OR($D307="",$E307=""),"",$E307-$D307)</f>
        <v/>
      </c>
      <c r="G307" s="8" t="n"/>
      <c r="H307" s="8" t="n"/>
      <c r="I307" s="9">
        <f>IF($B307="","",IFERROR(VLOOKUP($B307,'Elenchi'!$A$2:$B$7,2,FALSE),0))</f>
        <v/>
      </c>
      <c r="J307" s="8">
        <f>IF($B307="","",ROUND((N($G307)+N($H307))*N($I307),2))</f>
        <v/>
      </c>
      <c r="K307" s="8">
        <f>IF($B307="","",N($G307)+N($H307)-N($J307))</f>
        <v/>
      </c>
      <c r="L307" s="8" t="n"/>
      <c r="M307" s="6" t="n"/>
    </row>
    <row r="308">
      <c r="D308" s="6" t="n"/>
      <c r="E308" s="6" t="n"/>
      <c r="F308" s="7">
        <f>IF(OR($D308="",$E308=""),"",$E308-$D308)</f>
        <v/>
      </c>
      <c r="G308" s="8" t="n"/>
      <c r="H308" s="8" t="n"/>
      <c r="I308" s="9">
        <f>IF($B308="","",IFERROR(VLOOKUP($B308,'Elenchi'!$A$2:$B$7,2,FALSE),0))</f>
        <v/>
      </c>
      <c r="J308" s="8">
        <f>IF($B308="","",ROUND((N($G308)+N($H308))*N($I308),2))</f>
        <v/>
      </c>
      <c r="K308" s="8">
        <f>IF($B308="","",N($G308)+N($H308)-N($J308))</f>
        <v/>
      </c>
      <c r="L308" s="8" t="n"/>
      <c r="M308" s="6" t="n"/>
    </row>
    <row r="309">
      <c r="D309" s="6" t="n"/>
      <c r="E309" s="6" t="n"/>
      <c r="F309" s="7">
        <f>IF(OR($D309="",$E309=""),"",$E309-$D309)</f>
        <v/>
      </c>
      <c r="G309" s="8" t="n"/>
      <c r="H309" s="8" t="n"/>
      <c r="I309" s="9">
        <f>IF($B309="","",IFERROR(VLOOKUP($B309,'Elenchi'!$A$2:$B$7,2,FALSE),0))</f>
        <v/>
      </c>
      <c r="J309" s="8">
        <f>IF($B309="","",ROUND((N($G309)+N($H309))*N($I309),2))</f>
        <v/>
      </c>
      <c r="K309" s="8">
        <f>IF($B309="","",N($G309)+N($H309)-N($J309))</f>
        <v/>
      </c>
      <c r="L309" s="8" t="n"/>
      <c r="M309" s="6" t="n"/>
    </row>
    <row r="310">
      <c r="D310" s="6" t="n"/>
      <c r="E310" s="6" t="n"/>
      <c r="F310" s="7">
        <f>IF(OR($D310="",$E310=""),"",$E310-$D310)</f>
        <v/>
      </c>
      <c r="G310" s="8" t="n"/>
      <c r="H310" s="8" t="n"/>
      <c r="I310" s="9">
        <f>IF($B310="","",IFERROR(VLOOKUP($B310,'Elenchi'!$A$2:$B$7,2,FALSE),0))</f>
        <v/>
      </c>
      <c r="J310" s="8">
        <f>IF($B310="","",ROUND((N($G310)+N($H310))*N($I310),2))</f>
        <v/>
      </c>
      <c r="K310" s="8">
        <f>IF($B310="","",N($G310)+N($H310)-N($J310))</f>
        <v/>
      </c>
      <c r="L310" s="8" t="n"/>
      <c r="M310" s="6" t="n"/>
    </row>
    <row r="311">
      <c r="D311" s="6" t="n"/>
      <c r="E311" s="6" t="n"/>
      <c r="F311" s="7">
        <f>IF(OR($D311="",$E311=""),"",$E311-$D311)</f>
        <v/>
      </c>
      <c r="G311" s="8" t="n"/>
      <c r="H311" s="8" t="n"/>
      <c r="I311" s="9">
        <f>IF($B311="","",IFERROR(VLOOKUP($B311,'Elenchi'!$A$2:$B$7,2,FALSE),0))</f>
        <v/>
      </c>
      <c r="J311" s="8">
        <f>IF($B311="","",ROUND((N($G311)+N($H311))*N($I311),2))</f>
        <v/>
      </c>
      <c r="K311" s="8">
        <f>IF($B311="","",N($G311)+N($H311)-N($J311))</f>
        <v/>
      </c>
      <c r="L311" s="8" t="n"/>
      <c r="M311" s="6" t="n"/>
    </row>
    <row r="312">
      <c r="D312" s="6" t="n"/>
      <c r="E312" s="6" t="n"/>
      <c r="F312" s="7">
        <f>IF(OR($D312="",$E312=""),"",$E312-$D312)</f>
        <v/>
      </c>
      <c r="G312" s="8" t="n"/>
      <c r="H312" s="8" t="n"/>
      <c r="I312" s="9">
        <f>IF($B312="","",IFERROR(VLOOKUP($B312,'Elenchi'!$A$2:$B$7,2,FALSE),0))</f>
        <v/>
      </c>
      <c r="J312" s="8">
        <f>IF($B312="","",ROUND((N($G312)+N($H312))*N($I312),2))</f>
        <v/>
      </c>
      <c r="K312" s="8">
        <f>IF($B312="","",N($G312)+N($H312)-N($J312))</f>
        <v/>
      </c>
      <c r="L312" s="8" t="n"/>
      <c r="M312" s="6" t="n"/>
    </row>
    <row r="313">
      <c r="D313" s="6" t="n"/>
      <c r="E313" s="6" t="n"/>
      <c r="F313" s="7">
        <f>IF(OR($D313="",$E313=""),"",$E313-$D313)</f>
        <v/>
      </c>
      <c r="G313" s="8" t="n"/>
      <c r="H313" s="8" t="n"/>
      <c r="I313" s="9">
        <f>IF($B313="","",IFERROR(VLOOKUP($B313,'Elenchi'!$A$2:$B$7,2,FALSE),0))</f>
        <v/>
      </c>
      <c r="J313" s="8">
        <f>IF($B313="","",ROUND((N($G313)+N($H313))*N($I313),2))</f>
        <v/>
      </c>
      <c r="K313" s="8">
        <f>IF($B313="","",N($G313)+N($H313)-N($J313))</f>
        <v/>
      </c>
      <c r="L313" s="8" t="n"/>
      <c r="M313" s="6" t="n"/>
    </row>
    <row r="314">
      <c r="D314" s="6" t="n"/>
      <c r="E314" s="6" t="n"/>
      <c r="F314" s="7">
        <f>IF(OR($D314="",$E314=""),"",$E314-$D314)</f>
        <v/>
      </c>
      <c r="G314" s="8" t="n"/>
      <c r="H314" s="8" t="n"/>
      <c r="I314" s="9">
        <f>IF($B314="","",IFERROR(VLOOKUP($B314,'Elenchi'!$A$2:$B$7,2,FALSE),0))</f>
        <v/>
      </c>
      <c r="J314" s="8">
        <f>IF($B314="","",ROUND((N($G314)+N($H314))*N($I314),2))</f>
        <v/>
      </c>
      <c r="K314" s="8">
        <f>IF($B314="","",N($G314)+N($H314)-N($J314))</f>
        <v/>
      </c>
      <c r="L314" s="8" t="n"/>
      <c r="M314" s="6" t="n"/>
    </row>
    <row r="315">
      <c r="D315" s="6" t="n"/>
      <c r="E315" s="6" t="n"/>
      <c r="F315" s="7">
        <f>IF(OR($D315="",$E315=""),"",$E315-$D315)</f>
        <v/>
      </c>
      <c r="G315" s="8" t="n"/>
      <c r="H315" s="8" t="n"/>
      <c r="I315" s="9">
        <f>IF($B315="","",IFERROR(VLOOKUP($B315,'Elenchi'!$A$2:$B$7,2,FALSE),0))</f>
        <v/>
      </c>
      <c r="J315" s="8">
        <f>IF($B315="","",ROUND((N($G315)+N($H315))*N($I315),2))</f>
        <v/>
      </c>
      <c r="K315" s="8">
        <f>IF($B315="","",N($G315)+N($H315)-N($J315))</f>
        <v/>
      </c>
      <c r="L315" s="8" t="n"/>
      <c r="M315" s="6" t="n"/>
    </row>
    <row r="316">
      <c r="D316" s="6" t="n"/>
      <c r="E316" s="6" t="n"/>
      <c r="F316" s="7">
        <f>IF(OR($D316="",$E316=""),"",$E316-$D316)</f>
        <v/>
      </c>
      <c r="G316" s="8" t="n"/>
      <c r="H316" s="8" t="n"/>
      <c r="I316" s="9">
        <f>IF($B316="","",IFERROR(VLOOKUP($B316,'Elenchi'!$A$2:$B$7,2,FALSE),0))</f>
        <v/>
      </c>
      <c r="J316" s="8">
        <f>IF($B316="","",ROUND((N($G316)+N($H316))*N($I316),2))</f>
        <v/>
      </c>
      <c r="K316" s="8">
        <f>IF($B316="","",N($G316)+N($H316)-N($J316))</f>
        <v/>
      </c>
      <c r="L316" s="8" t="n"/>
      <c r="M316" s="6" t="n"/>
    </row>
    <row r="317">
      <c r="D317" s="6" t="n"/>
      <c r="E317" s="6" t="n"/>
      <c r="F317" s="7">
        <f>IF(OR($D317="",$E317=""),"",$E317-$D317)</f>
        <v/>
      </c>
      <c r="G317" s="8" t="n"/>
      <c r="H317" s="8" t="n"/>
      <c r="I317" s="9">
        <f>IF($B317="","",IFERROR(VLOOKUP($B317,'Elenchi'!$A$2:$B$7,2,FALSE),0))</f>
        <v/>
      </c>
      <c r="J317" s="8">
        <f>IF($B317="","",ROUND((N($G317)+N($H317))*N($I317),2))</f>
        <v/>
      </c>
      <c r="K317" s="8">
        <f>IF($B317="","",N($G317)+N($H317)-N($J317))</f>
        <v/>
      </c>
      <c r="L317" s="8" t="n"/>
      <c r="M317" s="6" t="n"/>
    </row>
    <row r="318">
      <c r="D318" s="6" t="n"/>
      <c r="E318" s="6" t="n"/>
      <c r="F318" s="7">
        <f>IF(OR($D318="",$E318=""),"",$E318-$D318)</f>
        <v/>
      </c>
      <c r="G318" s="8" t="n"/>
      <c r="H318" s="8" t="n"/>
      <c r="I318" s="9">
        <f>IF($B318="","",IFERROR(VLOOKUP($B318,'Elenchi'!$A$2:$B$7,2,FALSE),0))</f>
        <v/>
      </c>
      <c r="J318" s="8">
        <f>IF($B318="","",ROUND((N($G318)+N($H318))*N($I318),2))</f>
        <v/>
      </c>
      <c r="K318" s="8">
        <f>IF($B318="","",N($G318)+N($H318)-N($J318))</f>
        <v/>
      </c>
      <c r="L318" s="8" t="n"/>
      <c r="M318" s="6" t="n"/>
    </row>
    <row r="319">
      <c r="D319" s="6" t="n"/>
      <c r="E319" s="6" t="n"/>
      <c r="F319" s="7">
        <f>IF(OR($D319="",$E319=""),"",$E319-$D319)</f>
        <v/>
      </c>
      <c r="G319" s="8" t="n"/>
      <c r="H319" s="8" t="n"/>
      <c r="I319" s="9">
        <f>IF($B319="","",IFERROR(VLOOKUP($B319,'Elenchi'!$A$2:$B$7,2,FALSE),0))</f>
        <v/>
      </c>
      <c r="J319" s="8">
        <f>IF($B319="","",ROUND((N($G319)+N($H319))*N($I319),2))</f>
        <v/>
      </c>
      <c r="K319" s="8">
        <f>IF($B319="","",N($G319)+N($H319)-N($J319))</f>
        <v/>
      </c>
      <c r="L319" s="8" t="n"/>
      <c r="M319" s="6" t="n"/>
    </row>
    <row r="320">
      <c r="D320" s="6" t="n"/>
      <c r="E320" s="6" t="n"/>
      <c r="F320" s="7">
        <f>IF(OR($D320="",$E320=""),"",$E320-$D320)</f>
        <v/>
      </c>
      <c r="G320" s="8" t="n"/>
      <c r="H320" s="8" t="n"/>
      <c r="I320" s="9">
        <f>IF($B320="","",IFERROR(VLOOKUP($B320,'Elenchi'!$A$2:$B$7,2,FALSE),0))</f>
        <v/>
      </c>
      <c r="J320" s="8">
        <f>IF($B320="","",ROUND((N($G320)+N($H320))*N($I320),2))</f>
        <v/>
      </c>
      <c r="K320" s="8">
        <f>IF($B320="","",N($G320)+N($H320)-N($J320))</f>
        <v/>
      </c>
      <c r="L320" s="8" t="n"/>
      <c r="M320" s="6" t="n"/>
    </row>
    <row r="321">
      <c r="D321" s="6" t="n"/>
      <c r="E321" s="6" t="n"/>
      <c r="F321" s="7">
        <f>IF(OR($D321="",$E321=""),"",$E321-$D321)</f>
        <v/>
      </c>
      <c r="G321" s="8" t="n"/>
      <c r="H321" s="8" t="n"/>
      <c r="I321" s="9">
        <f>IF($B321="","",IFERROR(VLOOKUP($B321,'Elenchi'!$A$2:$B$7,2,FALSE),0))</f>
        <v/>
      </c>
      <c r="J321" s="8">
        <f>IF($B321="","",ROUND((N($G321)+N($H321))*N($I321),2))</f>
        <v/>
      </c>
      <c r="K321" s="8">
        <f>IF($B321="","",N($G321)+N($H321)-N($J321))</f>
        <v/>
      </c>
      <c r="L321" s="8" t="n"/>
      <c r="M321" s="6" t="n"/>
    </row>
    <row r="322">
      <c r="D322" s="6" t="n"/>
      <c r="E322" s="6" t="n"/>
      <c r="F322" s="7">
        <f>IF(OR($D322="",$E322=""),"",$E322-$D322)</f>
        <v/>
      </c>
      <c r="G322" s="8" t="n"/>
      <c r="H322" s="8" t="n"/>
      <c r="I322" s="9">
        <f>IF($B322="","",IFERROR(VLOOKUP($B322,'Elenchi'!$A$2:$B$7,2,FALSE),0))</f>
        <v/>
      </c>
      <c r="J322" s="8">
        <f>IF($B322="","",ROUND((N($G322)+N($H322))*N($I322),2))</f>
        <v/>
      </c>
      <c r="K322" s="8">
        <f>IF($B322="","",N($G322)+N($H322)-N($J322))</f>
        <v/>
      </c>
      <c r="L322" s="8" t="n"/>
      <c r="M322" s="6" t="n"/>
    </row>
    <row r="323">
      <c r="D323" s="6" t="n"/>
      <c r="E323" s="6" t="n"/>
      <c r="F323" s="7">
        <f>IF(OR($D323="",$E323=""),"",$E323-$D323)</f>
        <v/>
      </c>
      <c r="G323" s="8" t="n"/>
      <c r="H323" s="8" t="n"/>
      <c r="I323" s="9">
        <f>IF($B323="","",IFERROR(VLOOKUP($B323,'Elenchi'!$A$2:$B$7,2,FALSE),0))</f>
        <v/>
      </c>
      <c r="J323" s="8">
        <f>IF($B323="","",ROUND((N($G323)+N($H323))*N($I323),2))</f>
        <v/>
      </c>
      <c r="K323" s="8">
        <f>IF($B323="","",N($G323)+N($H323)-N($J323))</f>
        <v/>
      </c>
      <c r="L323" s="8" t="n"/>
      <c r="M323" s="6" t="n"/>
    </row>
    <row r="324">
      <c r="D324" s="6" t="n"/>
      <c r="E324" s="6" t="n"/>
      <c r="F324" s="7">
        <f>IF(OR($D324="",$E324=""),"",$E324-$D324)</f>
        <v/>
      </c>
      <c r="G324" s="8" t="n"/>
      <c r="H324" s="8" t="n"/>
      <c r="I324" s="9">
        <f>IF($B324="","",IFERROR(VLOOKUP($B324,'Elenchi'!$A$2:$B$7,2,FALSE),0))</f>
        <v/>
      </c>
      <c r="J324" s="8">
        <f>IF($B324="","",ROUND((N($G324)+N($H324))*N($I324),2))</f>
        <v/>
      </c>
      <c r="K324" s="8">
        <f>IF($B324="","",N($G324)+N($H324)-N($J324))</f>
        <v/>
      </c>
      <c r="L324" s="8" t="n"/>
      <c r="M324" s="6" t="n"/>
    </row>
    <row r="325">
      <c r="D325" s="6" t="n"/>
      <c r="E325" s="6" t="n"/>
      <c r="F325" s="7">
        <f>IF(OR($D325="",$E325=""),"",$E325-$D325)</f>
        <v/>
      </c>
      <c r="G325" s="8" t="n"/>
      <c r="H325" s="8" t="n"/>
      <c r="I325" s="9">
        <f>IF($B325="","",IFERROR(VLOOKUP($B325,'Elenchi'!$A$2:$B$7,2,FALSE),0))</f>
        <v/>
      </c>
      <c r="J325" s="8">
        <f>IF($B325="","",ROUND((N($G325)+N($H325))*N($I325),2))</f>
        <v/>
      </c>
      <c r="K325" s="8">
        <f>IF($B325="","",N($G325)+N($H325)-N($J325))</f>
        <v/>
      </c>
      <c r="L325" s="8" t="n"/>
      <c r="M325" s="6" t="n"/>
    </row>
    <row r="326">
      <c r="D326" s="6" t="n"/>
      <c r="E326" s="6" t="n"/>
      <c r="F326" s="7">
        <f>IF(OR($D326="",$E326=""),"",$E326-$D326)</f>
        <v/>
      </c>
      <c r="G326" s="8" t="n"/>
      <c r="H326" s="8" t="n"/>
      <c r="I326" s="9">
        <f>IF($B326="","",IFERROR(VLOOKUP($B326,'Elenchi'!$A$2:$B$7,2,FALSE),0))</f>
        <v/>
      </c>
      <c r="J326" s="8">
        <f>IF($B326="","",ROUND((N($G326)+N($H326))*N($I326),2))</f>
        <v/>
      </c>
      <c r="K326" s="8">
        <f>IF($B326="","",N($G326)+N($H326)-N($J326))</f>
        <v/>
      </c>
      <c r="L326" s="8" t="n"/>
      <c r="M326" s="6" t="n"/>
    </row>
    <row r="327">
      <c r="D327" s="6" t="n"/>
      <c r="E327" s="6" t="n"/>
      <c r="F327" s="7">
        <f>IF(OR($D327="",$E327=""),"",$E327-$D327)</f>
        <v/>
      </c>
      <c r="G327" s="8" t="n"/>
      <c r="H327" s="8" t="n"/>
      <c r="I327" s="9">
        <f>IF($B327="","",IFERROR(VLOOKUP($B327,'Elenchi'!$A$2:$B$7,2,FALSE),0))</f>
        <v/>
      </c>
      <c r="J327" s="8">
        <f>IF($B327="","",ROUND((N($G327)+N($H327))*N($I327),2))</f>
        <v/>
      </c>
      <c r="K327" s="8">
        <f>IF($B327="","",N($G327)+N($H327)-N($J327))</f>
        <v/>
      </c>
      <c r="L327" s="8" t="n"/>
      <c r="M327" s="6" t="n"/>
    </row>
    <row r="328">
      <c r="D328" s="6" t="n"/>
      <c r="E328" s="6" t="n"/>
      <c r="F328" s="7">
        <f>IF(OR($D328="",$E328=""),"",$E328-$D328)</f>
        <v/>
      </c>
      <c r="G328" s="8" t="n"/>
      <c r="H328" s="8" t="n"/>
      <c r="I328" s="9">
        <f>IF($B328="","",IFERROR(VLOOKUP($B328,'Elenchi'!$A$2:$B$7,2,FALSE),0))</f>
        <v/>
      </c>
      <c r="J328" s="8">
        <f>IF($B328="","",ROUND((N($G328)+N($H328))*N($I328),2))</f>
        <v/>
      </c>
      <c r="K328" s="8">
        <f>IF($B328="","",N($G328)+N($H328)-N($J328))</f>
        <v/>
      </c>
      <c r="L328" s="8" t="n"/>
      <c r="M328" s="6" t="n"/>
    </row>
    <row r="329">
      <c r="D329" s="6" t="n"/>
      <c r="E329" s="6" t="n"/>
      <c r="F329" s="7">
        <f>IF(OR($D329="",$E329=""),"",$E329-$D329)</f>
        <v/>
      </c>
      <c r="G329" s="8" t="n"/>
      <c r="H329" s="8" t="n"/>
      <c r="I329" s="9">
        <f>IF($B329="","",IFERROR(VLOOKUP($B329,'Elenchi'!$A$2:$B$7,2,FALSE),0))</f>
        <v/>
      </c>
      <c r="J329" s="8">
        <f>IF($B329="","",ROUND((N($G329)+N($H329))*N($I329),2))</f>
        <v/>
      </c>
      <c r="K329" s="8">
        <f>IF($B329="","",N($G329)+N($H329)-N($J329))</f>
        <v/>
      </c>
      <c r="L329" s="8" t="n"/>
      <c r="M329" s="6" t="n"/>
    </row>
    <row r="330">
      <c r="D330" s="6" t="n"/>
      <c r="E330" s="6" t="n"/>
      <c r="F330" s="7">
        <f>IF(OR($D330="",$E330=""),"",$E330-$D330)</f>
        <v/>
      </c>
      <c r="G330" s="8" t="n"/>
      <c r="H330" s="8" t="n"/>
      <c r="I330" s="9">
        <f>IF($B330="","",IFERROR(VLOOKUP($B330,'Elenchi'!$A$2:$B$7,2,FALSE),0))</f>
        <v/>
      </c>
      <c r="J330" s="8">
        <f>IF($B330="","",ROUND((N($G330)+N($H330))*N($I330),2))</f>
        <v/>
      </c>
      <c r="K330" s="8">
        <f>IF($B330="","",N($G330)+N($H330)-N($J330))</f>
        <v/>
      </c>
      <c r="L330" s="8" t="n"/>
      <c r="M330" s="6" t="n"/>
    </row>
    <row r="331">
      <c r="D331" s="6" t="n"/>
      <c r="E331" s="6" t="n"/>
      <c r="F331" s="7">
        <f>IF(OR($D331="",$E331=""),"",$E331-$D331)</f>
        <v/>
      </c>
      <c r="G331" s="8" t="n"/>
      <c r="H331" s="8" t="n"/>
      <c r="I331" s="9">
        <f>IF($B331="","",IFERROR(VLOOKUP($B331,'Elenchi'!$A$2:$B$7,2,FALSE),0))</f>
        <v/>
      </c>
      <c r="J331" s="8">
        <f>IF($B331="","",ROUND((N($G331)+N($H331))*N($I331),2))</f>
        <v/>
      </c>
      <c r="K331" s="8">
        <f>IF($B331="","",N($G331)+N($H331)-N($J331))</f>
        <v/>
      </c>
      <c r="L331" s="8" t="n"/>
      <c r="M331" s="6" t="n"/>
    </row>
    <row r="332">
      <c r="D332" s="6" t="n"/>
      <c r="E332" s="6" t="n"/>
      <c r="F332" s="7">
        <f>IF(OR($D332="",$E332=""),"",$E332-$D332)</f>
        <v/>
      </c>
      <c r="G332" s="8" t="n"/>
      <c r="H332" s="8" t="n"/>
      <c r="I332" s="9">
        <f>IF($B332="","",IFERROR(VLOOKUP($B332,'Elenchi'!$A$2:$B$7,2,FALSE),0))</f>
        <v/>
      </c>
      <c r="J332" s="8">
        <f>IF($B332="","",ROUND((N($G332)+N($H332))*N($I332),2))</f>
        <v/>
      </c>
      <c r="K332" s="8">
        <f>IF($B332="","",N($G332)+N($H332)-N($J332))</f>
        <v/>
      </c>
      <c r="L332" s="8" t="n"/>
      <c r="M332" s="6" t="n"/>
    </row>
    <row r="333">
      <c r="D333" s="6" t="n"/>
      <c r="E333" s="6" t="n"/>
      <c r="F333" s="7">
        <f>IF(OR($D333="",$E333=""),"",$E333-$D333)</f>
        <v/>
      </c>
      <c r="G333" s="8" t="n"/>
      <c r="H333" s="8" t="n"/>
      <c r="I333" s="9">
        <f>IF($B333="","",IFERROR(VLOOKUP($B333,'Elenchi'!$A$2:$B$7,2,FALSE),0))</f>
        <v/>
      </c>
      <c r="J333" s="8">
        <f>IF($B333="","",ROUND((N($G333)+N($H333))*N($I333),2))</f>
        <v/>
      </c>
      <c r="K333" s="8">
        <f>IF($B333="","",N($G333)+N($H333)-N($J333))</f>
        <v/>
      </c>
      <c r="L333" s="8" t="n"/>
      <c r="M333" s="6" t="n"/>
    </row>
    <row r="334">
      <c r="D334" s="6" t="n"/>
      <c r="E334" s="6" t="n"/>
      <c r="F334" s="7">
        <f>IF(OR($D334="",$E334=""),"",$E334-$D334)</f>
        <v/>
      </c>
      <c r="G334" s="8" t="n"/>
      <c r="H334" s="8" t="n"/>
      <c r="I334" s="9">
        <f>IF($B334="","",IFERROR(VLOOKUP($B334,'Elenchi'!$A$2:$B$7,2,FALSE),0))</f>
        <v/>
      </c>
      <c r="J334" s="8">
        <f>IF($B334="","",ROUND((N($G334)+N($H334))*N($I334),2))</f>
        <v/>
      </c>
      <c r="K334" s="8">
        <f>IF($B334="","",N($G334)+N($H334)-N($J334))</f>
        <v/>
      </c>
      <c r="L334" s="8" t="n"/>
      <c r="M334" s="6" t="n"/>
    </row>
    <row r="335">
      <c r="D335" s="6" t="n"/>
      <c r="E335" s="6" t="n"/>
      <c r="F335" s="7">
        <f>IF(OR($D335="",$E335=""),"",$E335-$D335)</f>
        <v/>
      </c>
      <c r="G335" s="8" t="n"/>
      <c r="H335" s="8" t="n"/>
      <c r="I335" s="9">
        <f>IF($B335="","",IFERROR(VLOOKUP($B335,'Elenchi'!$A$2:$B$7,2,FALSE),0))</f>
        <v/>
      </c>
      <c r="J335" s="8">
        <f>IF($B335="","",ROUND((N($G335)+N($H335))*N($I335),2))</f>
        <v/>
      </c>
      <c r="K335" s="8">
        <f>IF($B335="","",N($G335)+N($H335)-N($J335))</f>
        <v/>
      </c>
      <c r="L335" s="8" t="n"/>
      <c r="M335" s="6" t="n"/>
    </row>
    <row r="336">
      <c r="D336" s="6" t="n"/>
      <c r="E336" s="6" t="n"/>
      <c r="F336" s="7">
        <f>IF(OR($D336="",$E336=""),"",$E336-$D336)</f>
        <v/>
      </c>
      <c r="G336" s="8" t="n"/>
      <c r="H336" s="8" t="n"/>
      <c r="I336" s="9">
        <f>IF($B336="","",IFERROR(VLOOKUP($B336,'Elenchi'!$A$2:$B$7,2,FALSE),0))</f>
        <v/>
      </c>
      <c r="J336" s="8">
        <f>IF($B336="","",ROUND((N($G336)+N($H336))*N($I336),2))</f>
        <v/>
      </c>
      <c r="K336" s="8">
        <f>IF($B336="","",N($G336)+N($H336)-N($J336))</f>
        <v/>
      </c>
      <c r="L336" s="8" t="n"/>
      <c r="M336" s="6" t="n"/>
    </row>
    <row r="337">
      <c r="D337" s="6" t="n"/>
      <c r="E337" s="6" t="n"/>
      <c r="F337" s="7">
        <f>IF(OR($D337="",$E337=""),"",$E337-$D337)</f>
        <v/>
      </c>
      <c r="G337" s="8" t="n"/>
      <c r="H337" s="8" t="n"/>
      <c r="I337" s="9">
        <f>IF($B337="","",IFERROR(VLOOKUP($B337,'Elenchi'!$A$2:$B$7,2,FALSE),0))</f>
        <v/>
      </c>
      <c r="J337" s="8">
        <f>IF($B337="","",ROUND((N($G337)+N($H337))*N($I337),2))</f>
        <v/>
      </c>
      <c r="K337" s="8">
        <f>IF($B337="","",N($G337)+N($H337)-N($J337))</f>
        <v/>
      </c>
      <c r="L337" s="8" t="n"/>
      <c r="M337" s="6" t="n"/>
    </row>
    <row r="338">
      <c r="D338" s="6" t="n"/>
      <c r="E338" s="6" t="n"/>
      <c r="F338" s="7">
        <f>IF(OR($D338="",$E338=""),"",$E338-$D338)</f>
        <v/>
      </c>
      <c r="G338" s="8" t="n"/>
      <c r="H338" s="8" t="n"/>
      <c r="I338" s="9">
        <f>IF($B338="","",IFERROR(VLOOKUP($B338,'Elenchi'!$A$2:$B$7,2,FALSE),0))</f>
        <v/>
      </c>
      <c r="J338" s="8">
        <f>IF($B338="","",ROUND((N($G338)+N($H338))*N($I338),2))</f>
        <v/>
      </c>
      <c r="K338" s="8">
        <f>IF($B338="","",N($G338)+N($H338)-N($J338))</f>
        <v/>
      </c>
      <c r="L338" s="8" t="n"/>
      <c r="M338" s="6" t="n"/>
    </row>
    <row r="339">
      <c r="D339" s="6" t="n"/>
      <c r="E339" s="6" t="n"/>
      <c r="F339" s="7">
        <f>IF(OR($D339="",$E339=""),"",$E339-$D339)</f>
        <v/>
      </c>
      <c r="G339" s="8" t="n"/>
      <c r="H339" s="8" t="n"/>
      <c r="I339" s="9">
        <f>IF($B339="","",IFERROR(VLOOKUP($B339,'Elenchi'!$A$2:$B$7,2,FALSE),0))</f>
        <v/>
      </c>
      <c r="J339" s="8">
        <f>IF($B339="","",ROUND((N($G339)+N($H339))*N($I339),2))</f>
        <v/>
      </c>
      <c r="K339" s="8">
        <f>IF($B339="","",N($G339)+N($H339)-N($J339))</f>
        <v/>
      </c>
      <c r="L339" s="8" t="n"/>
      <c r="M339" s="6" t="n"/>
    </row>
    <row r="340">
      <c r="D340" s="6" t="n"/>
      <c r="E340" s="6" t="n"/>
      <c r="F340" s="7">
        <f>IF(OR($D340="",$E340=""),"",$E340-$D340)</f>
        <v/>
      </c>
      <c r="G340" s="8" t="n"/>
      <c r="H340" s="8" t="n"/>
      <c r="I340" s="9">
        <f>IF($B340="","",IFERROR(VLOOKUP($B340,'Elenchi'!$A$2:$B$7,2,FALSE),0))</f>
        <v/>
      </c>
      <c r="J340" s="8">
        <f>IF($B340="","",ROUND((N($G340)+N($H340))*N($I340),2))</f>
        <v/>
      </c>
      <c r="K340" s="8">
        <f>IF($B340="","",N($G340)+N($H340)-N($J340))</f>
        <v/>
      </c>
      <c r="L340" s="8" t="n"/>
      <c r="M340" s="6" t="n"/>
    </row>
    <row r="341">
      <c r="D341" s="6" t="n"/>
      <c r="E341" s="6" t="n"/>
      <c r="F341" s="7">
        <f>IF(OR($D341="",$E341=""),"",$E341-$D341)</f>
        <v/>
      </c>
      <c r="G341" s="8" t="n"/>
      <c r="H341" s="8" t="n"/>
      <c r="I341" s="9">
        <f>IF($B341="","",IFERROR(VLOOKUP($B341,'Elenchi'!$A$2:$B$7,2,FALSE),0))</f>
        <v/>
      </c>
      <c r="J341" s="8">
        <f>IF($B341="","",ROUND((N($G341)+N($H341))*N($I341),2))</f>
        <v/>
      </c>
      <c r="K341" s="8">
        <f>IF($B341="","",N($G341)+N($H341)-N($J341))</f>
        <v/>
      </c>
      <c r="L341" s="8" t="n"/>
      <c r="M341" s="6" t="n"/>
    </row>
    <row r="342">
      <c r="D342" s="6" t="n"/>
      <c r="E342" s="6" t="n"/>
      <c r="F342" s="7">
        <f>IF(OR($D342="",$E342=""),"",$E342-$D342)</f>
        <v/>
      </c>
      <c r="G342" s="8" t="n"/>
      <c r="H342" s="8" t="n"/>
      <c r="I342" s="9">
        <f>IF($B342="","",IFERROR(VLOOKUP($B342,'Elenchi'!$A$2:$B$7,2,FALSE),0))</f>
        <v/>
      </c>
      <c r="J342" s="8">
        <f>IF($B342="","",ROUND((N($G342)+N($H342))*N($I342),2))</f>
        <v/>
      </c>
      <c r="K342" s="8">
        <f>IF($B342="","",N($G342)+N($H342)-N($J342))</f>
        <v/>
      </c>
      <c r="L342" s="8" t="n"/>
      <c r="M342" s="6" t="n"/>
    </row>
    <row r="343">
      <c r="D343" s="6" t="n"/>
      <c r="E343" s="6" t="n"/>
      <c r="F343" s="7">
        <f>IF(OR($D343="",$E343=""),"",$E343-$D343)</f>
        <v/>
      </c>
      <c r="G343" s="8" t="n"/>
      <c r="H343" s="8" t="n"/>
      <c r="I343" s="9">
        <f>IF($B343="","",IFERROR(VLOOKUP($B343,'Elenchi'!$A$2:$B$7,2,FALSE),0))</f>
        <v/>
      </c>
      <c r="J343" s="8">
        <f>IF($B343="","",ROUND((N($G343)+N($H343))*N($I343),2))</f>
        <v/>
      </c>
      <c r="K343" s="8">
        <f>IF($B343="","",N($G343)+N($H343)-N($J343))</f>
        <v/>
      </c>
      <c r="L343" s="8" t="n"/>
      <c r="M343" s="6" t="n"/>
    </row>
    <row r="344">
      <c r="D344" s="6" t="n"/>
      <c r="E344" s="6" t="n"/>
      <c r="F344" s="7">
        <f>IF(OR($D344="",$E344=""),"",$E344-$D344)</f>
        <v/>
      </c>
      <c r="G344" s="8" t="n"/>
      <c r="H344" s="8" t="n"/>
      <c r="I344" s="9">
        <f>IF($B344="","",IFERROR(VLOOKUP($B344,'Elenchi'!$A$2:$B$7,2,FALSE),0))</f>
        <v/>
      </c>
      <c r="J344" s="8">
        <f>IF($B344="","",ROUND((N($G344)+N($H344))*N($I344),2))</f>
        <v/>
      </c>
      <c r="K344" s="8">
        <f>IF($B344="","",N($G344)+N($H344)-N($J344))</f>
        <v/>
      </c>
      <c r="L344" s="8" t="n"/>
      <c r="M344" s="6" t="n"/>
    </row>
    <row r="345">
      <c r="D345" s="6" t="n"/>
      <c r="E345" s="6" t="n"/>
      <c r="F345" s="7">
        <f>IF(OR($D345="",$E345=""),"",$E345-$D345)</f>
        <v/>
      </c>
      <c r="G345" s="8" t="n"/>
      <c r="H345" s="8" t="n"/>
      <c r="I345" s="9">
        <f>IF($B345="","",IFERROR(VLOOKUP($B345,'Elenchi'!$A$2:$B$7,2,FALSE),0))</f>
        <v/>
      </c>
      <c r="J345" s="8">
        <f>IF($B345="","",ROUND((N($G345)+N($H345))*N($I345),2))</f>
        <v/>
      </c>
      <c r="K345" s="8">
        <f>IF($B345="","",N($G345)+N($H345)-N($J345))</f>
        <v/>
      </c>
      <c r="L345" s="8" t="n"/>
      <c r="M345" s="6" t="n"/>
    </row>
    <row r="346">
      <c r="D346" s="6" t="n"/>
      <c r="E346" s="6" t="n"/>
      <c r="F346" s="7">
        <f>IF(OR($D346="",$E346=""),"",$E346-$D346)</f>
        <v/>
      </c>
      <c r="G346" s="8" t="n"/>
      <c r="H346" s="8" t="n"/>
      <c r="I346" s="9">
        <f>IF($B346="","",IFERROR(VLOOKUP($B346,'Elenchi'!$A$2:$B$7,2,FALSE),0))</f>
        <v/>
      </c>
      <c r="J346" s="8">
        <f>IF($B346="","",ROUND((N($G346)+N($H346))*N($I346),2))</f>
        <v/>
      </c>
      <c r="K346" s="8">
        <f>IF($B346="","",N($G346)+N($H346)-N($J346))</f>
        <v/>
      </c>
      <c r="L346" s="8" t="n"/>
      <c r="M346" s="6" t="n"/>
    </row>
    <row r="347">
      <c r="D347" s="6" t="n"/>
      <c r="E347" s="6" t="n"/>
      <c r="F347" s="7">
        <f>IF(OR($D347="",$E347=""),"",$E347-$D347)</f>
        <v/>
      </c>
      <c r="G347" s="8" t="n"/>
      <c r="H347" s="8" t="n"/>
      <c r="I347" s="9">
        <f>IF($B347="","",IFERROR(VLOOKUP($B347,'Elenchi'!$A$2:$B$7,2,FALSE),0))</f>
        <v/>
      </c>
      <c r="J347" s="8">
        <f>IF($B347="","",ROUND((N($G347)+N($H347))*N($I347),2))</f>
        <v/>
      </c>
      <c r="K347" s="8">
        <f>IF($B347="","",N($G347)+N($H347)-N($J347))</f>
        <v/>
      </c>
      <c r="L347" s="8" t="n"/>
      <c r="M347" s="6" t="n"/>
    </row>
    <row r="348">
      <c r="D348" s="6" t="n"/>
      <c r="E348" s="6" t="n"/>
      <c r="F348" s="7">
        <f>IF(OR($D348="",$E348=""),"",$E348-$D348)</f>
        <v/>
      </c>
      <c r="G348" s="8" t="n"/>
      <c r="H348" s="8" t="n"/>
      <c r="I348" s="9">
        <f>IF($B348="","",IFERROR(VLOOKUP($B348,'Elenchi'!$A$2:$B$7,2,FALSE),0))</f>
        <v/>
      </c>
      <c r="J348" s="8">
        <f>IF($B348="","",ROUND((N($G348)+N($H348))*N($I348),2))</f>
        <v/>
      </c>
      <c r="K348" s="8">
        <f>IF($B348="","",N($G348)+N($H348)-N($J348))</f>
        <v/>
      </c>
      <c r="L348" s="8" t="n"/>
      <c r="M348" s="6" t="n"/>
    </row>
    <row r="349">
      <c r="D349" s="6" t="n"/>
      <c r="E349" s="6" t="n"/>
      <c r="F349" s="7">
        <f>IF(OR($D349="",$E349=""),"",$E349-$D349)</f>
        <v/>
      </c>
      <c r="G349" s="8" t="n"/>
      <c r="H349" s="8" t="n"/>
      <c r="I349" s="9">
        <f>IF($B349="","",IFERROR(VLOOKUP($B349,'Elenchi'!$A$2:$B$7,2,FALSE),0))</f>
        <v/>
      </c>
      <c r="J349" s="8">
        <f>IF($B349="","",ROUND((N($G349)+N($H349))*N($I349),2))</f>
        <v/>
      </c>
      <c r="K349" s="8">
        <f>IF($B349="","",N($G349)+N($H349)-N($J349))</f>
        <v/>
      </c>
      <c r="L349" s="8" t="n"/>
      <c r="M349" s="6" t="n"/>
    </row>
    <row r="350">
      <c r="D350" s="6" t="n"/>
      <c r="E350" s="6" t="n"/>
      <c r="F350" s="7">
        <f>IF(OR($D350="",$E350=""),"",$E350-$D350)</f>
        <v/>
      </c>
      <c r="G350" s="8" t="n"/>
      <c r="H350" s="8" t="n"/>
      <c r="I350" s="9">
        <f>IF($B350="","",IFERROR(VLOOKUP($B350,'Elenchi'!$A$2:$B$7,2,FALSE),0))</f>
        <v/>
      </c>
      <c r="J350" s="8">
        <f>IF($B350="","",ROUND((N($G350)+N($H350))*N($I350),2))</f>
        <v/>
      </c>
      <c r="K350" s="8">
        <f>IF($B350="","",N($G350)+N($H350)-N($J350))</f>
        <v/>
      </c>
      <c r="L350" s="8" t="n"/>
      <c r="M350" s="6" t="n"/>
    </row>
    <row r="351">
      <c r="D351" s="6" t="n"/>
      <c r="E351" s="6" t="n"/>
      <c r="F351" s="7">
        <f>IF(OR($D351="",$E351=""),"",$E351-$D351)</f>
        <v/>
      </c>
      <c r="G351" s="8" t="n"/>
      <c r="H351" s="8" t="n"/>
      <c r="I351" s="9">
        <f>IF($B351="","",IFERROR(VLOOKUP($B351,'Elenchi'!$A$2:$B$7,2,FALSE),0))</f>
        <v/>
      </c>
      <c r="J351" s="8">
        <f>IF($B351="","",ROUND((N($G351)+N($H351))*N($I351),2))</f>
        <v/>
      </c>
      <c r="K351" s="8">
        <f>IF($B351="","",N($G351)+N($H351)-N($J351))</f>
        <v/>
      </c>
      <c r="L351" s="8" t="n"/>
      <c r="M351" s="6" t="n"/>
    </row>
    <row r="352">
      <c r="D352" s="6" t="n"/>
      <c r="E352" s="6" t="n"/>
      <c r="F352" s="7">
        <f>IF(OR($D352="",$E352=""),"",$E352-$D352)</f>
        <v/>
      </c>
      <c r="G352" s="8" t="n"/>
      <c r="H352" s="8" t="n"/>
      <c r="I352" s="9">
        <f>IF($B352="","",IFERROR(VLOOKUP($B352,'Elenchi'!$A$2:$B$7,2,FALSE),0))</f>
        <v/>
      </c>
      <c r="J352" s="8">
        <f>IF($B352="","",ROUND((N($G352)+N($H352))*N($I352),2))</f>
        <v/>
      </c>
      <c r="K352" s="8">
        <f>IF($B352="","",N($G352)+N($H352)-N($J352))</f>
        <v/>
      </c>
      <c r="L352" s="8" t="n"/>
      <c r="M352" s="6" t="n"/>
    </row>
    <row r="353">
      <c r="D353" s="6" t="n"/>
      <c r="E353" s="6" t="n"/>
      <c r="F353" s="7">
        <f>IF(OR($D353="",$E353=""),"",$E353-$D353)</f>
        <v/>
      </c>
      <c r="G353" s="8" t="n"/>
      <c r="H353" s="8" t="n"/>
      <c r="I353" s="9">
        <f>IF($B353="","",IFERROR(VLOOKUP($B353,'Elenchi'!$A$2:$B$7,2,FALSE),0))</f>
        <v/>
      </c>
      <c r="J353" s="8">
        <f>IF($B353="","",ROUND((N($G353)+N($H353))*N($I353),2))</f>
        <v/>
      </c>
      <c r="K353" s="8">
        <f>IF($B353="","",N($G353)+N($H353)-N($J353))</f>
        <v/>
      </c>
      <c r="L353" s="8" t="n"/>
      <c r="M353" s="6" t="n"/>
    </row>
    <row r="354">
      <c r="D354" s="6" t="n"/>
      <c r="E354" s="6" t="n"/>
      <c r="F354" s="7">
        <f>IF(OR($D354="",$E354=""),"",$E354-$D354)</f>
        <v/>
      </c>
      <c r="G354" s="8" t="n"/>
      <c r="H354" s="8" t="n"/>
      <c r="I354" s="9">
        <f>IF($B354="","",IFERROR(VLOOKUP($B354,'Elenchi'!$A$2:$B$7,2,FALSE),0))</f>
        <v/>
      </c>
      <c r="J354" s="8">
        <f>IF($B354="","",ROUND((N($G354)+N($H354))*N($I354),2))</f>
        <v/>
      </c>
      <c r="K354" s="8">
        <f>IF($B354="","",N($G354)+N($H354)-N($J354))</f>
        <v/>
      </c>
      <c r="L354" s="8" t="n"/>
      <c r="M354" s="6" t="n"/>
    </row>
    <row r="355">
      <c r="D355" s="6" t="n"/>
      <c r="E355" s="6" t="n"/>
      <c r="F355" s="7">
        <f>IF(OR($D355="",$E355=""),"",$E355-$D355)</f>
        <v/>
      </c>
      <c r="G355" s="8" t="n"/>
      <c r="H355" s="8" t="n"/>
      <c r="I355" s="9">
        <f>IF($B355="","",IFERROR(VLOOKUP($B355,'Elenchi'!$A$2:$B$7,2,FALSE),0))</f>
        <v/>
      </c>
      <c r="J355" s="8">
        <f>IF($B355="","",ROUND((N($G355)+N($H355))*N($I355),2))</f>
        <v/>
      </c>
      <c r="K355" s="8">
        <f>IF($B355="","",N($G355)+N($H355)-N($J355))</f>
        <v/>
      </c>
      <c r="L355" s="8" t="n"/>
      <c r="M355" s="6" t="n"/>
    </row>
    <row r="356">
      <c r="D356" s="6" t="n"/>
      <c r="E356" s="6" t="n"/>
      <c r="F356" s="7">
        <f>IF(OR($D356="",$E356=""),"",$E356-$D356)</f>
        <v/>
      </c>
      <c r="G356" s="8" t="n"/>
      <c r="H356" s="8" t="n"/>
      <c r="I356" s="9">
        <f>IF($B356="","",IFERROR(VLOOKUP($B356,'Elenchi'!$A$2:$B$7,2,FALSE),0))</f>
        <v/>
      </c>
      <c r="J356" s="8">
        <f>IF($B356="","",ROUND((N($G356)+N($H356))*N($I356),2))</f>
        <v/>
      </c>
      <c r="K356" s="8">
        <f>IF($B356="","",N($G356)+N($H356)-N($J356))</f>
        <v/>
      </c>
      <c r="L356" s="8" t="n"/>
      <c r="M356" s="6" t="n"/>
    </row>
    <row r="357">
      <c r="D357" s="6" t="n"/>
      <c r="E357" s="6" t="n"/>
      <c r="F357" s="7">
        <f>IF(OR($D357="",$E357=""),"",$E357-$D357)</f>
        <v/>
      </c>
      <c r="G357" s="8" t="n"/>
      <c r="H357" s="8" t="n"/>
      <c r="I357" s="9">
        <f>IF($B357="","",IFERROR(VLOOKUP($B357,'Elenchi'!$A$2:$B$7,2,FALSE),0))</f>
        <v/>
      </c>
      <c r="J357" s="8">
        <f>IF($B357="","",ROUND((N($G357)+N($H357))*N($I357),2))</f>
        <v/>
      </c>
      <c r="K357" s="8">
        <f>IF($B357="","",N($G357)+N($H357)-N($J357))</f>
        <v/>
      </c>
      <c r="L357" s="8" t="n"/>
      <c r="M357" s="6" t="n"/>
    </row>
    <row r="358">
      <c r="D358" s="6" t="n"/>
      <c r="E358" s="6" t="n"/>
      <c r="F358" s="7">
        <f>IF(OR($D358="",$E358=""),"",$E358-$D358)</f>
        <v/>
      </c>
      <c r="G358" s="8" t="n"/>
      <c r="H358" s="8" t="n"/>
      <c r="I358" s="9">
        <f>IF($B358="","",IFERROR(VLOOKUP($B358,'Elenchi'!$A$2:$B$7,2,FALSE),0))</f>
        <v/>
      </c>
      <c r="J358" s="8">
        <f>IF($B358="","",ROUND((N($G358)+N($H358))*N($I358),2))</f>
        <v/>
      </c>
      <c r="K358" s="8">
        <f>IF($B358="","",N($G358)+N($H358)-N($J358))</f>
        <v/>
      </c>
      <c r="L358" s="8" t="n"/>
      <c r="M358" s="6" t="n"/>
    </row>
    <row r="359">
      <c r="D359" s="6" t="n"/>
      <c r="E359" s="6" t="n"/>
      <c r="F359" s="7">
        <f>IF(OR($D359="",$E359=""),"",$E359-$D359)</f>
        <v/>
      </c>
      <c r="G359" s="8" t="n"/>
      <c r="H359" s="8" t="n"/>
      <c r="I359" s="9">
        <f>IF($B359="","",IFERROR(VLOOKUP($B359,'Elenchi'!$A$2:$B$7,2,FALSE),0))</f>
        <v/>
      </c>
      <c r="J359" s="8">
        <f>IF($B359="","",ROUND((N($G359)+N($H359))*N($I359),2))</f>
        <v/>
      </c>
      <c r="K359" s="8">
        <f>IF($B359="","",N($G359)+N($H359)-N($J359))</f>
        <v/>
      </c>
      <c r="L359" s="8" t="n"/>
      <c r="M359" s="6" t="n"/>
    </row>
    <row r="360">
      <c r="D360" s="6" t="n"/>
      <c r="E360" s="6" t="n"/>
      <c r="F360" s="7">
        <f>IF(OR($D360="",$E360=""),"",$E360-$D360)</f>
        <v/>
      </c>
      <c r="G360" s="8" t="n"/>
      <c r="H360" s="8" t="n"/>
      <c r="I360" s="9">
        <f>IF($B360="","",IFERROR(VLOOKUP($B360,'Elenchi'!$A$2:$B$7,2,FALSE),0))</f>
        <v/>
      </c>
      <c r="J360" s="8">
        <f>IF($B360="","",ROUND((N($G360)+N($H360))*N($I360),2))</f>
        <v/>
      </c>
      <c r="K360" s="8">
        <f>IF($B360="","",N($G360)+N($H360)-N($J360))</f>
        <v/>
      </c>
      <c r="L360" s="8" t="n"/>
      <c r="M360" s="6" t="n"/>
    </row>
    <row r="361">
      <c r="D361" s="6" t="n"/>
      <c r="E361" s="6" t="n"/>
      <c r="F361" s="7">
        <f>IF(OR($D361="",$E361=""),"",$E361-$D361)</f>
        <v/>
      </c>
      <c r="G361" s="8" t="n"/>
      <c r="H361" s="8" t="n"/>
      <c r="I361" s="9">
        <f>IF($B361="","",IFERROR(VLOOKUP($B361,'Elenchi'!$A$2:$B$7,2,FALSE),0))</f>
        <v/>
      </c>
      <c r="J361" s="8">
        <f>IF($B361="","",ROUND((N($G361)+N($H361))*N($I361),2))</f>
        <v/>
      </c>
      <c r="K361" s="8">
        <f>IF($B361="","",N($G361)+N($H361)-N($J361))</f>
        <v/>
      </c>
      <c r="L361" s="8" t="n"/>
      <c r="M361" s="6" t="n"/>
    </row>
    <row r="362">
      <c r="D362" s="6" t="n"/>
      <c r="E362" s="6" t="n"/>
      <c r="F362" s="7">
        <f>IF(OR($D362="",$E362=""),"",$E362-$D362)</f>
        <v/>
      </c>
      <c r="G362" s="8" t="n"/>
      <c r="H362" s="8" t="n"/>
      <c r="I362" s="9">
        <f>IF($B362="","",IFERROR(VLOOKUP($B362,'Elenchi'!$A$2:$B$7,2,FALSE),0))</f>
        <v/>
      </c>
      <c r="J362" s="8">
        <f>IF($B362="","",ROUND((N($G362)+N($H362))*N($I362),2))</f>
        <v/>
      </c>
      <c r="K362" s="8">
        <f>IF($B362="","",N($G362)+N($H362)-N($J362))</f>
        <v/>
      </c>
      <c r="L362" s="8" t="n"/>
      <c r="M362" s="6" t="n"/>
    </row>
    <row r="363">
      <c r="D363" s="6" t="n"/>
      <c r="E363" s="6" t="n"/>
      <c r="F363" s="7">
        <f>IF(OR($D363="",$E363=""),"",$E363-$D363)</f>
        <v/>
      </c>
      <c r="G363" s="8" t="n"/>
      <c r="H363" s="8" t="n"/>
      <c r="I363" s="9">
        <f>IF($B363="","",IFERROR(VLOOKUP($B363,'Elenchi'!$A$2:$B$7,2,FALSE),0))</f>
        <v/>
      </c>
      <c r="J363" s="8">
        <f>IF($B363="","",ROUND((N($G363)+N($H363))*N($I363),2))</f>
        <v/>
      </c>
      <c r="K363" s="8">
        <f>IF($B363="","",N($G363)+N($H363)-N($J363))</f>
        <v/>
      </c>
      <c r="L363" s="8" t="n"/>
      <c r="M363" s="6" t="n"/>
    </row>
    <row r="364">
      <c r="D364" s="6" t="n"/>
      <c r="E364" s="6" t="n"/>
      <c r="F364" s="7">
        <f>IF(OR($D364="",$E364=""),"",$E364-$D364)</f>
        <v/>
      </c>
      <c r="G364" s="8" t="n"/>
      <c r="H364" s="8" t="n"/>
      <c r="I364" s="9">
        <f>IF($B364="","",IFERROR(VLOOKUP($B364,'Elenchi'!$A$2:$B$7,2,FALSE),0))</f>
        <v/>
      </c>
      <c r="J364" s="8">
        <f>IF($B364="","",ROUND((N($G364)+N($H364))*N($I364),2))</f>
        <v/>
      </c>
      <c r="K364" s="8">
        <f>IF($B364="","",N($G364)+N($H364)-N($J364))</f>
        <v/>
      </c>
      <c r="L364" s="8" t="n"/>
      <c r="M364" s="6" t="n"/>
    </row>
    <row r="365">
      <c r="D365" s="6" t="n"/>
      <c r="E365" s="6" t="n"/>
      <c r="F365" s="7">
        <f>IF(OR($D365="",$E365=""),"",$E365-$D365)</f>
        <v/>
      </c>
      <c r="G365" s="8" t="n"/>
      <c r="H365" s="8" t="n"/>
      <c r="I365" s="9">
        <f>IF($B365="","",IFERROR(VLOOKUP($B365,'Elenchi'!$A$2:$B$7,2,FALSE),0))</f>
        <v/>
      </c>
      <c r="J365" s="8">
        <f>IF($B365="","",ROUND((N($G365)+N($H365))*N($I365),2))</f>
        <v/>
      </c>
      <c r="K365" s="8">
        <f>IF($B365="","",N($G365)+N($H365)-N($J365))</f>
        <v/>
      </c>
      <c r="L365" s="8" t="n"/>
      <c r="M365" s="6" t="n"/>
    </row>
    <row r="366">
      <c r="D366" s="6" t="n"/>
      <c r="E366" s="6" t="n"/>
      <c r="F366" s="7">
        <f>IF(OR($D366="",$E366=""),"",$E366-$D366)</f>
        <v/>
      </c>
      <c r="G366" s="8" t="n"/>
      <c r="H366" s="8" t="n"/>
      <c r="I366" s="9">
        <f>IF($B366="","",IFERROR(VLOOKUP($B366,'Elenchi'!$A$2:$B$7,2,FALSE),0))</f>
        <v/>
      </c>
      <c r="J366" s="8">
        <f>IF($B366="","",ROUND((N($G366)+N($H366))*N($I366),2))</f>
        <v/>
      </c>
      <c r="K366" s="8">
        <f>IF($B366="","",N($G366)+N($H366)-N($J366))</f>
        <v/>
      </c>
      <c r="L366" s="8" t="n"/>
      <c r="M366" s="6" t="n"/>
    </row>
    <row r="367">
      <c r="D367" s="6" t="n"/>
      <c r="E367" s="6" t="n"/>
      <c r="F367" s="7">
        <f>IF(OR($D367="",$E367=""),"",$E367-$D367)</f>
        <v/>
      </c>
      <c r="G367" s="8" t="n"/>
      <c r="H367" s="8" t="n"/>
      <c r="I367" s="9">
        <f>IF($B367="","",IFERROR(VLOOKUP($B367,'Elenchi'!$A$2:$B$7,2,FALSE),0))</f>
        <v/>
      </c>
      <c r="J367" s="8">
        <f>IF($B367="","",ROUND((N($G367)+N($H367))*N($I367),2))</f>
        <v/>
      </c>
      <c r="K367" s="8">
        <f>IF($B367="","",N($G367)+N($H367)-N($J367))</f>
        <v/>
      </c>
      <c r="L367" s="8" t="n"/>
      <c r="M367" s="6" t="n"/>
    </row>
    <row r="368">
      <c r="D368" s="6" t="n"/>
      <c r="E368" s="6" t="n"/>
      <c r="F368" s="7">
        <f>IF(OR($D368="",$E368=""),"",$E368-$D368)</f>
        <v/>
      </c>
      <c r="G368" s="8" t="n"/>
      <c r="H368" s="8" t="n"/>
      <c r="I368" s="9">
        <f>IF($B368="","",IFERROR(VLOOKUP($B368,'Elenchi'!$A$2:$B$7,2,FALSE),0))</f>
        <v/>
      </c>
      <c r="J368" s="8">
        <f>IF($B368="","",ROUND((N($G368)+N($H368))*N($I368),2))</f>
        <v/>
      </c>
      <c r="K368" s="8">
        <f>IF($B368="","",N($G368)+N($H368)-N($J368))</f>
        <v/>
      </c>
      <c r="L368" s="8" t="n"/>
      <c r="M368" s="6" t="n"/>
    </row>
    <row r="369">
      <c r="D369" s="6" t="n"/>
      <c r="E369" s="6" t="n"/>
      <c r="F369" s="7">
        <f>IF(OR($D369="",$E369=""),"",$E369-$D369)</f>
        <v/>
      </c>
      <c r="G369" s="8" t="n"/>
      <c r="H369" s="8" t="n"/>
      <c r="I369" s="9">
        <f>IF($B369="","",IFERROR(VLOOKUP($B369,'Elenchi'!$A$2:$B$7,2,FALSE),0))</f>
        <v/>
      </c>
      <c r="J369" s="8">
        <f>IF($B369="","",ROUND((N($G369)+N($H369))*N($I369),2))</f>
        <v/>
      </c>
      <c r="K369" s="8">
        <f>IF($B369="","",N($G369)+N($H369)-N($J369))</f>
        <v/>
      </c>
      <c r="L369" s="8" t="n"/>
      <c r="M369" s="6" t="n"/>
    </row>
    <row r="370">
      <c r="D370" s="6" t="n"/>
      <c r="E370" s="6" t="n"/>
      <c r="F370" s="7">
        <f>IF(OR($D370="",$E370=""),"",$E370-$D370)</f>
        <v/>
      </c>
      <c r="G370" s="8" t="n"/>
      <c r="H370" s="8" t="n"/>
      <c r="I370" s="9">
        <f>IF($B370="","",IFERROR(VLOOKUP($B370,'Elenchi'!$A$2:$B$7,2,FALSE),0))</f>
        <v/>
      </c>
      <c r="J370" s="8">
        <f>IF($B370="","",ROUND((N($G370)+N($H370))*N($I370),2))</f>
        <v/>
      </c>
      <c r="K370" s="8">
        <f>IF($B370="","",N($G370)+N($H370)-N($J370))</f>
        <v/>
      </c>
      <c r="L370" s="8" t="n"/>
      <c r="M370" s="6" t="n"/>
    </row>
    <row r="371">
      <c r="D371" s="6" t="n"/>
      <c r="E371" s="6" t="n"/>
      <c r="F371" s="7">
        <f>IF(OR($D371="",$E371=""),"",$E371-$D371)</f>
        <v/>
      </c>
      <c r="G371" s="8" t="n"/>
      <c r="H371" s="8" t="n"/>
      <c r="I371" s="9">
        <f>IF($B371="","",IFERROR(VLOOKUP($B371,'Elenchi'!$A$2:$B$7,2,FALSE),0))</f>
        <v/>
      </c>
      <c r="J371" s="8">
        <f>IF($B371="","",ROUND((N($G371)+N($H371))*N($I371),2))</f>
        <v/>
      </c>
      <c r="K371" s="8">
        <f>IF($B371="","",N($G371)+N($H371)-N($J371))</f>
        <v/>
      </c>
      <c r="L371" s="8" t="n"/>
      <c r="M371" s="6" t="n"/>
    </row>
    <row r="372">
      <c r="D372" s="6" t="n"/>
      <c r="E372" s="6" t="n"/>
      <c r="F372" s="7">
        <f>IF(OR($D372="",$E372=""),"",$E372-$D372)</f>
        <v/>
      </c>
      <c r="G372" s="8" t="n"/>
      <c r="H372" s="8" t="n"/>
      <c r="I372" s="9">
        <f>IF($B372="","",IFERROR(VLOOKUP($B372,'Elenchi'!$A$2:$B$7,2,FALSE),0))</f>
        <v/>
      </c>
      <c r="J372" s="8">
        <f>IF($B372="","",ROUND((N($G372)+N($H372))*N($I372),2))</f>
        <v/>
      </c>
      <c r="K372" s="8">
        <f>IF($B372="","",N($G372)+N($H372)-N($J372))</f>
        <v/>
      </c>
      <c r="L372" s="8" t="n"/>
      <c r="M372" s="6" t="n"/>
    </row>
    <row r="373">
      <c r="D373" s="6" t="n"/>
      <c r="E373" s="6" t="n"/>
      <c r="F373" s="7">
        <f>IF(OR($D373="",$E373=""),"",$E373-$D373)</f>
        <v/>
      </c>
      <c r="G373" s="8" t="n"/>
      <c r="H373" s="8" t="n"/>
      <c r="I373" s="9">
        <f>IF($B373="","",IFERROR(VLOOKUP($B373,'Elenchi'!$A$2:$B$7,2,FALSE),0))</f>
        <v/>
      </c>
      <c r="J373" s="8">
        <f>IF($B373="","",ROUND((N($G373)+N($H373))*N($I373),2))</f>
        <v/>
      </c>
      <c r="K373" s="8">
        <f>IF($B373="","",N($G373)+N($H373)-N($J373))</f>
        <v/>
      </c>
      <c r="L373" s="8" t="n"/>
      <c r="M373" s="6" t="n"/>
    </row>
    <row r="374">
      <c r="D374" s="6" t="n"/>
      <c r="E374" s="6" t="n"/>
      <c r="F374" s="7">
        <f>IF(OR($D374="",$E374=""),"",$E374-$D374)</f>
        <v/>
      </c>
      <c r="G374" s="8" t="n"/>
      <c r="H374" s="8" t="n"/>
      <c r="I374" s="9">
        <f>IF($B374="","",IFERROR(VLOOKUP($B374,'Elenchi'!$A$2:$B$7,2,FALSE),0))</f>
        <v/>
      </c>
      <c r="J374" s="8">
        <f>IF($B374="","",ROUND((N($G374)+N($H374))*N($I374),2))</f>
        <v/>
      </c>
      <c r="K374" s="8">
        <f>IF($B374="","",N($G374)+N($H374)-N($J374))</f>
        <v/>
      </c>
      <c r="L374" s="8" t="n"/>
      <c r="M374" s="6" t="n"/>
    </row>
    <row r="375">
      <c r="D375" s="6" t="n"/>
      <c r="E375" s="6" t="n"/>
      <c r="F375" s="7">
        <f>IF(OR($D375="",$E375=""),"",$E375-$D375)</f>
        <v/>
      </c>
      <c r="G375" s="8" t="n"/>
      <c r="H375" s="8" t="n"/>
      <c r="I375" s="9">
        <f>IF($B375="","",IFERROR(VLOOKUP($B375,'Elenchi'!$A$2:$B$7,2,FALSE),0))</f>
        <v/>
      </c>
      <c r="J375" s="8">
        <f>IF($B375="","",ROUND((N($G375)+N($H375))*N($I375),2))</f>
        <v/>
      </c>
      <c r="K375" s="8">
        <f>IF($B375="","",N($G375)+N($H375)-N($J375))</f>
        <v/>
      </c>
      <c r="L375" s="8" t="n"/>
      <c r="M375" s="6" t="n"/>
    </row>
    <row r="376">
      <c r="D376" s="6" t="n"/>
      <c r="E376" s="6" t="n"/>
      <c r="F376" s="7">
        <f>IF(OR($D376="",$E376=""),"",$E376-$D376)</f>
        <v/>
      </c>
      <c r="G376" s="8" t="n"/>
      <c r="H376" s="8" t="n"/>
      <c r="I376" s="9">
        <f>IF($B376="","",IFERROR(VLOOKUP($B376,'Elenchi'!$A$2:$B$7,2,FALSE),0))</f>
        <v/>
      </c>
      <c r="J376" s="8">
        <f>IF($B376="","",ROUND((N($G376)+N($H376))*N($I376),2))</f>
        <v/>
      </c>
      <c r="K376" s="8">
        <f>IF($B376="","",N($G376)+N($H376)-N($J376))</f>
        <v/>
      </c>
      <c r="L376" s="8" t="n"/>
      <c r="M376" s="6" t="n"/>
    </row>
    <row r="377">
      <c r="D377" s="6" t="n"/>
      <c r="E377" s="6" t="n"/>
      <c r="F377" s="7">
        <f>IF(OR($D377="",$E377=""),"",$E377-$D377)</f>
        <v/>
      </c>
      <c r="G377" s="8" t="n"/>
      <c r="H377" s="8" t="n"/>
      <c r="I377" s="9">
        <f>IF($B377="","",IFERROR(VLOOKUP($B377,'Elenchi'!$A$2:$B$7,2,FALSE),0))</f>
        <v/>
      </c>
      <c r="J377" s="8">
        <f>IF($B377="","",ROUND((N($G377)+N($H377))*N($I377),2))</f>
        <v/>
      </c>
      <c r="K377" s="8">
        <f>IF($B377="","",N($G377)+N($H377)-N($J377))</f>
        <v/>
      </c>
      <c r="L377" s="8" t="n"/>
      <c r="M377" s="6" t="n"/>
    </row>
    <row r="378">
      <c r="D378" s="6" t="n"/>
      <c r="E378" s="6" t="n"/>
      <c r="F378" s="7">
        <f>IF(OR($D378="",$E378=""),"",$E378-$D378)</f>
        <v/>
      </c>
      <c r="G378" s="8" t="n"/>
      <c r="H378" s="8" t="n"/>
      <c r="I378" s="9">
        <f>IF($B378="","",IFERROR(VLOOKUP($B378,'Elenchi'!$A$2:$B$7,2,FALSE),0))</f>
        <v/>
      </c>
      <c r="J378" s="8">
        <f>IF($B378="","",ROUND((N($G378)+N($H378))*N($I378),2))</f>
        <v/>
      </c>
      <c r="K378" s="8">
        <f>IF($B378="","",N($G378)+N($H378)-N($J378))</f>
        <v/>
      </c>
      <c r="L378" s="8" t="n"/>
      <c r="M378" s="6" t="n"/>
    </row>
    <row r="379">
      <c r="D379" s="6" t="n"/>
      <c r="E379" s="6" t="n"/>
      <c r="F379" s="7">
        <f>IF(OR($D379="",$E379=""),"",$E379-$D379)</f>
        <v/>
      </c>
      <c r="G379" s="8" t="n"/>
      <c r="H379" s="8" t="n"/>
      <c r="I379" s="9">
        <f>IF($B379="","",IFERROR(VLOOKUP($B379,'Elenchi'!$A$2:$B$7,2,FALSE),0))</f>
        <v/>
      </c>
      <c r="J379" s="8">
        <f>IF($B379="","",ROUND((N($G379)+N($H379))*N($I379),2))</f>
        <v/>
      </c>
      <c r="K379" s="8">
        <f>IF($B379="","",N($G379)+N($H379)-N($J379))</f>
        <v/>
      </c>
      <c r="L379" s="8" t="n"/>
      <c r="M379" s="6" t="n"/>
    </row>
    <row r="380">
      <c r="D380" s="6" t="n"/>
      <c r="E380" s="6" t="n"/>
      <c r="F380" s="7">
        <f>IF(OR($D380="",$E380=""),"",$E380-$D380)</f>
        <v/>
      </c>
      <c r="G380" s="8" t="n"/>
      <c r="H380" s="8" t="n"/>
      <c r="I380" s="9">
        <f>IF($B380="","",IFERROR(VLOOKUP($B380,'Elenchi'!$A$2:$B$7,2,FALSE),0))</f>
        <v/>
      </c>
      <c r="J380" s="8">
        <f>IF($B380="","",ROUND((N($G380)+N($H380))*N($I380),2))</f>
        <v/>
      </c>
      <c r="K380" s="8">
        <f>IF($B380="","",N($G380)+N($H380)-N($J380))</f>
        <v/>
      </c>
      <c r="L380" s="8" t="n"/>
      <c r="M380" s="6" t="n"/>
    </row>
    <row r="381">
      <c r="D381" s="6" t="n"/>
      <c r="E381" s="6" t="n"/>
      <c r="F381" s="7">
        <f>IF(OR($D381="",$E381=""),"",$E381-$D381)</f>
        <v/>
      </c>
      <c r="G381" s="8" t="n"/>
      <c r="H381" s="8" t="n"/>
      <c r="I381" s="9">
        <f>IF($B381="","",IFERROR(VLOOKUP($B381,'Elenchi'!$A$2:$B$7,2,FALSE),0))</f>
        <v/>
      </c>
      <c r="J381" s="8">
        <f>IF($B381="","",ROUND((N($G381)+N($H381))*N($I381),2))</f>
        <v/>
      </c>
      <c r="K381" s="8">
        <f>IF($B381="","",N($G381)+N($H381)-N($J381))</f>
        <v/>
      </c>
      <c r="L381" s="8" t="n"/>
      <c r="M381" s="6" t="n"/>
    </row>
    <row r="382">
      <c r="D382" s="6" t="n"/>
      <c r="E382" s="6" t="n"/>
      <c r="F382" s="7">
        <f>IF(OR($D382="",$E382=""),"",$E382-$D382)</f>
        <v/>
      </c>
      <c r="G382" s="8" t="n"/>
      <c r="H382" s="8" t="n"/>
      <c r="I382" s="9">
        <f>IF($B382="","",IFERROR(VLOOKUP($B382,'Elenchi'!$A$2:$B$7,2,FALSE),0))</f>
        <v/>
      </c>
      <c r="J382" s="8">
        <f>IF($B382="","",ROUND((N($G382)+N($H382))*N($I382),2))</f>
        <v/>
      </c>
      <c r="K382" s="8">
        <f>IF($B382="","",N($G382)+N($H382)-N($J382))</f>
        <v/>
      </c>
      <c r="L382" s="8" t="n"/>
      <c r="M382" s="6" t="n"/>
    </row>
    <row r="383">
      <c r="D383" s="6" t="n"/>
      <c r="E383" s="6" t="n"/>
      <c r="F383" s="7">
        <f>IF(OR($D383="",$E383=""),"",$E383-$D383)</f>
        <v/>
      </c>
      <c r="G383" s="8" t="n"/>
      <c r="H383" s="8" t="n"/>
      <c r="I383" s="9">
        <f>IF($B383="","",IFERROR(VLOOKUP($B383,'Elenchi'!$A$2:$B$7,2,FALSE),0))</f>
        <v/>
      </c>
      <c r="J383" s="8">
        <f>IF($B383="","",ROUND((N($G383)+N($H383))*N($I383),2))</f>
        <v/>
      </c>
      <c r="K383" s="8">
        <f>IF($B383="","",N($G383)+N($H383)-N($J383))</f>
        <v/>
      </c>
      <c r="L383" s="8" t="n"/>
      <c r="M383" s="6" t="n"/>
    </row>
    <row r="384">
      <c r="D384" s="6" t="n"/>
      <c r="E384" s="6" t="n"/>
      <c r="F384" s="7">
        <f>IF(OR($D384="",$E384=""),"",$E384-$D384)</f>
        <v/>
      </c>
      <c r="G384" s="8" t="n"/>
      <c r="H384" s="8" t="n"/>
      <c r="I384" s="9">
        <f>IF($B384="","",IFERROR(VLOOKUP($B384,'Elenchi'!$A$2:$B$7,2,FALSE),0))</f>
        <v/>
      </c>
      <c r="J384" s="8">
        <f>IF($B384="","",ROUND((N($G384)+N($H384))*N($I384),2))</f>
        <v/>
      </c>
      <c r="K384" s="8">
        <f>IF($B384="","",N($G384)+N($H384)-N($J384))</f>
        <v/>
      </c>
      <c r="L384" s="8" t="n"/>
      <c r="M384" s="6" t="n"/>
    </row>
    <row r="385">
      <c r="D385" s="6" t="n"/>
      <c r="E385" s="6" t="n"/>
      <c r="F385" s="7">
        <f>IF(OR($D385="",$E385=""),"",$E385-$D385)</f>
        <v/>
      </c>
      <c r="G385" s="8" t="n"/>
      <c r="H385" s="8" t="n"/>
      <c r="I385" s="9">
        <f>IF($B385="","",IFERROR(VLOOKUP($B385,'Elenchi'!$A$2:$B$7,2,FALSE),0))</f>
        <v/>
      </c>
      <c r="J385" s="8">
        <f>IF($B385="","",ROUND((N($G385)+N($H385))*N($I385),2))</f>
        <v/>
      </c>
      <c r="K385" s="8">
        <f>IF($B385="","",N($G385)+N($H385)-N($J385))</f>
        <v/>
      </c>
      <c r="L385" s="8" t="n"/>
      <c r="M385" s="6" t="n"/>
    </row>
    <row r="386">
      <c r="D386" s="6" t="n"/>
      <c r="E386" s="6" t="n"/>
      <c r="F386" s="7">
        <f>IF(OR($D386="",$E386=""),"",$E386-$D386)</f>
        <v/>
      </c>
      <c r="G386" s="8" t="n"/>
      <c r="H386" s="8" t="n"/>
      <c r="I386" s="9">
        <f>IF($B386="","",IFERROR(VLOOKUP($B386,'Elenchi'!$A$2:$B$7,2,FALSE),0))</f>
        <v/>
      </c>
      <c r="J386" s="8">
        <f>IF($B386="","",ROUND((N($G386)+N($H386))*N($I386),2))</f>
        <v/>
      </c>
      <c r="K386" s="8">
        <f>IF($B386="","",N($G386)+N($H386)-N($J386))</f>
        <v/>
      </c>
      <c r="L386" s="8" t="n"/>
      <c r="M386" s="6" t="n"/>
    </row>
    <row r="387">
      <c r="D387" s="6" t="n"/>
      <c r="E387" s="6" t="n"/>
      <c r="F387" s="7">
        <f>IF(OR($D387="",$E387=""),"",$E387-$D387)</f>
        <v/>
      </c>
      <c r="G387" s="8" t="n"/>
      <c r="H387" s="8" t="n"/>
      <c r="I387" s="9">
        <f>IF($B387="","",IFERROR(VLOOKUP($B387,'Elenchi'!$A$2:$B$7,2,FALSE),0))</f>
        <v/>
      </c>
      <c r="J387" s="8">
        <f>IF($B387="","",ROUND((N($G387)+N($H387))*N($I387),2))</f>
        <v/>
      </c>
      <c r="K387" s="8">
        <f>IF($B387="","",N($G387)+N($H387)-N($J387))</f>
        <v/>
      </c>
      <c r="L387" s="8" t="n"/>
      <c r="M387" s="6" t="n"/>
    </row>
    <row r="388">
      <c r="D388" s="6" t="n"/>
      <c r="E388" s="6" t="n"/>
      <c r="F388" s="7">
        <f>IF(OR($D388="",$E388=""),"",$E388-$D388)</f>
        <v/>
      </c>
      <c r="G388" s="8" t="n"/>
      <c r="H388" s="8" t="n"/>
      <c r="I388" s="9">
        <f>IF($B388="","",IFERROR(VLOOKUP($B388,'Elenchi'!$A$2:$B$7,2,FALSE),0))</f>
        <v/>
      </c>
      <c r="J388" s="8">
        <f>IF($B388="","",ROUND((N($G388)+N($H388))*N($I388),2))</f>
        <v/>
      </c>
      <c r="K388" s="8">
        <f>IF($B388="","",N($G388)+N($H388)-N($J388))</f>
        <v/>
      </c>
      <c r="L388" s="8" t="n"/>
      <c r="M388" s="6" t="n"/>
    </row>
    <row r="389">
      <c r="D389" s="6" t="n"/>
      <c r="E389" s="6" t="n"/>
      <c r="F389" s="7">
        <f>IF(OR($D389="",$E389=""),"",$E389-$D389)</f>
        <v/>
      </c>
      <c r="G389" s="8" t="n"/>
      <c r="H389" s="8" t="n"/>
      <c r="I389" s="9">
        <f>IF($B389="","",IFERROR(VLOOKUP($B389,'Elenchi'!$A$2:$B$7,2,FALSE),0))</f>
        <v/>
      </c>
      <c r="J389" s="8">
        <f>IF($B389="","",ROUND((N($G389)+N($H389))*N($I389),2))</f>
        <v/>
      </c>
      <c r="K389" s="8">
        <f>IF($B389="","",N($G389)+N($H389)-N($J389))</f>
        <v/>
      </c>
      <c r="L389" s="8" t="n"/>
      <c r="M389" s="6" t="n"/>
    </row>
    <row r="390">
      <c r="D390" s="6" t="n"/>
      <c r="E390" s="6" t="n"/>
      <c r="F390" s="7">
        <f>IF(OR($D390="",$E390=""),"",$E390-$D390)</f>
        <v/>
      </c>
      <c r="G390" s="8" t="n"/>
      <c r="H390" s="8" t="n"/>
      <c r="I390" s="9">
        <f>IF($B390="","",IFERROR(VLOOKUP($B390,'Elenchi'!$A$2:$B$7,2,FALSE),0))</f>
        <v/>
      </c>
      <c r="J390" s="8">
        <f>IF($B390="","",ROUND((N($G390)+N($H390))*N($I390),2))</f>
        <v/>
      </c>
      <c r="K390" s="8">
        <f>IF($B390="","",N($G390)+N($H390)-N($J390))</f>
        <v/>
      </c>
      <c r="L390" s="8" t="n"/>
      <c r="M390" s="6" t="n"/>
    </row>
    <row r="391">
      <c r="D391" s="6" t="n"/>
      <c r="E391" s="6" t="n"/>
      <c r="F391" s="7">
        <f>IF(OR($D391="",$E391=""),"",$E391-$D391)</f>
        <v/>
      </c>
      <c r="G391" s="8" t="n"/>
      <c r="H391" s="8" t="n"/>
      <c r="I391" s="9">
        <f>IF($B391="","",IFERROR(VLOOKUP($B391,'Elenchi'!$A$2:$B$7,2,FALSE),0))</f>
        <v/>
      </c>
      <c r="J391" s="8">
        <f>IF($B391="","",ROUND((N($G391)+N($H391))*N($I391),2))</f>
        <v/>
      </c>
      <c r="K391" s="8">
        <f>IF($B391="","",N($G391)+N($H391)-N($J391))</f>
        <v/>
      </c>
      <c r="L391" s="8" t="n"/>
      <c r="M391" s="6" t="n"/>
    </row>
    <row r="392">
      <c r="D392" s="6" t="n"/>
      <c r="E392" s="6" t="n"/>
      <c r="F392" s="7">
        <f>IF(OR($D392="",$E392=""),"",$E392-$D392)</f>
        <v/>
      </c>
      <c r="G392" s="8" t="n"/>
      <c r="H392" s="8" t="n"/>
      <c r="I392" s="9">
        <f>IF($B392="","",IFERROR(VLOOKUP($B392,'Elenchi'!$A$2:$B$7,2,FALSE),0))</f>
        <v/>
      </c>
      <c r="J392" s="8">
        <f>IF($B392="","",ROUND((N($G392)+N($H392))*N($I392),2))</f>
        <v/>
      </c>
      <c r="K392" s="8">
        <f>IF($B392="","",N($G392)+N($H392)-N($J392))</f>
        <v/>
      </c>
      <c r="L392" s="8" t="n"/>
      <c r="M392" s="6" t="n"/>
    </row>
    <row r="393">
      <c r="D393" s="6" t="n"/>
      <c r="E393" s="6" t="n"/>
      <c r="F393" s="7">
        <f>IF(OR($D393="",$E393=""),"",$E393-$D393)</f>
        <v/>
      </c>
      <c r="G393" s="8" t="n"/>
      <c r="H393" s="8" t="n"/>
      <c r="I393" s="9">
        <f>IF($B393="","",IFERROR(VLOOKUP($B393,'Elenchi'!$A$2:$B$7,2,FALSE),0))</f>
        <v/>
      </c>
      <c r="J393" s="8">
        <f>IF($B393="","",ROUND((N($G393)+N($H393))*N($I393),2))</f>
        <v/>
      </c>
      <c r="K393" s="8">
        <f>IF($B393="","",N($G393)+N($H393)-N($J393))</f>
        <v/>
      </c>
      <c r="L393" s="8" t="n"/>
      <c r="M393" s="6" t="n"/>
    </row>
    <row r="394">
      <c r="D394" s="6" t="n"/>
      <c r="E394" s="6" t="n"/>
      <c r="F394" s="7">
        <f>IF(OR($D394="",$E394=""),"",$E394-$D394)</f>
        <v/>
      </c>
      <c r="G394" s="8" t="n"/>
      <c r="H394" s="8" t="n"/>
      <c r="I394" s="9">
        <f>IF($B394="","",IFERROR(VLOOKUP($B394,'Elenchi'!$A$2:$B$7,2,FALSE),0))</f>
        <v/>
      </c>
      <c r="J394" s="8">
        <f>IF($B394="","",ROUND((N($G394)+N($H394))*N($I394),2))</f>
        <v/>
      </c>
      <c r="K394" s="8">
        <f>IF($B394="","",N($G394)+N($H394)-N($J394))</f>
        <v/>
      </c>
      <c r="L394" s="8" t="n"/>
      <c r="M394" s="6" t="n"/>
    </row>
    <row r="395">
      <c r="D395" s="6" t="n"/>
      <c r="E395" s="6" t="n"/>
      <c r="F395" s="7">
        <f>IF(OR($D395="",$E395=""),"",$E395-$D395)</f>
        <v/>
      </c>
      <c r="G395" s="8" t="n"/>
      <c r="H395" s="8" t="n"/>
      <c r="I395" s="9">
        <f>IF($B395="","",IFERROR(VLOOKUP($B395,'Elenchi'!$A$2:$B$7,2,FALSE),0))</f>
        <v/>
      </c>
      <c r="J395" s="8">
        <f>IF($B395="","",ROUND((N($G395)+N($H395))*N($I395),2))</f>
        <v/>
      </c>
      <c r="K395" s="8">
        <f>IF($B395="","",N($G395)+N($H395)-N($J395))</f>
        <v/>
      </c>
      <c r="L395" s="8" t="n"/>
      <c r="M395" s="6" t="n"/>
    </row>
    <row r="396">
      <c r="D396" s="6" t="n"/>
      <c r="E396" s="6" t="n"/>
      <c r="F396" s="7">
        <f>IF(OR($D396="",$E396=""),"",$E396-$D396)</f>
        <v/>
      </c>
      <c r="G396" s="8" t="n"/>
      <c r="H396" s="8" t="n"/>
      <c r="I396" s="9">
        <f>IF($B396="","",IFERROR(VLOOKUP($B396,'Elenchi'!$A$2:$B$7,2,FALSE),0))</f>
        <v/>
      </c>
      <c r="J396" s="8">
        <f>IF($B396="","",ROUND((N($G396)+N($H396))*N($I396),2))</f>
        <v/>
      </c>
      <c r="K396" s="8">
        <f>IF($B396="","",N($G396)+N($H396)-N($J396))</f>
        <v/>
      </c>
      <c r="L396" s="8" t="n"/>
      <c r="M396" s="6" t="n"/>
    </row>
    <row r="397">
      <c r="D397" s="6" t="n"/>
      <c r="E397" s="6" t="n"/>
      <c r="F397" s="7">
        <f>IF(OR($D397="",$E397=""),"",$E397-$D397)</f>
        <v/>
      </c>
      <c r="G397" s="8" t="n"/>
      <c r="H397" s="8" t="n"/>
      <c r="I397" s="9">
        <f>IF($B397="","",IFERROR(VLOOKUP($B397,'Elenchi'!$A$2:$B$7,2,FALSE),0))</f>
        <v/>
      </c>
      <c r="J397" s="8">
        <f>IF($B397="","",ROUND((N($G397)+N($H397))*N($I397),2))</f>
        <v/>
      </c>
      <c r="K397" s="8">
        <f>IF($B397="","",N($G397)+N($H397)-N($J397))</f>
        <v/>
      </c>
      <c r="L397" s="8" t="n"/>
      <c r="M397" s="6" t="n"/>
    </row>
    <row r="398">
      <c r="D398" s="6" t="n"/>
      <c r="E398" s="6" t="n"/>
      <c r="F398" s="7">
        <f>IF(OR($D398="",$E398=""),"",$E398-$D398)</f>
        <v/>
      </c>
      <c r="G398" s="8" t="n"/>
      <c r="H398" s="8" t="n"/>
      <c r="I398" s="9">
        <f>IF($B398="","",IFERROR(VLOOKUP($B398,'Elenchi'!$A$2:$B$7,2,FALSE),0))</f>
        <v/>
      </c>
      <c r="J398" s="8">
        <f>IF($B398="","",ROUND((N($G398)+N($H398))*N($I398),2))</f>
        <v/>
      </c>
      <c r="K398" s="8">
        <f>IF($B398="","",N($G398)+N($H398)-N($J398))</f>
        <v/>
      </c>
      <c r="L398" s="8" t="n"/>
      <c r="M398" s="6" t="n"/>
    </row>
    <row r="399">
      <c r="D399" s="6" t="n"/>
      <c r="E399" s="6" t="n"/>
      <c r="F399" s="7">
        <f>IF(OR($D399="",$E399=""),"",$E399-$D399)</f>
        <v/>
      </c>
      <c r="G399" s="8" t="n"/>
      <c r="H399" s="8" t="n"/>
      <c r="I399" s="9">
        <f>IF($B399="","",IFERROR(VLOOKUP($B399,'Elenchi'!$A$2:$B$7,2,FALSE),0))</f>
        <v/>
      </c>
      <c r="J399" s="8">
        <f>IF($B399="","",ROUND((N($G399)+N($H399))*N($I399),2))</f>
        <v/>
      </c>
      <c r="K399" s="8">
        <f>IF($B399="","",N($G399)+N($H399)-N($J399))</f>
        <v/>
      </c>
      <c r="L399" s="8" t="n"/>
      <c r="M399" s="6" t="n"/>
    </row>
    <row r="400">
      <c r="D400" s="6" t="n"/>
      <c r="E400" s="6" t="n"/>
      <c r="F400" s="7">
        <f>IF(OR($D400="",$E400=""),"",$E400-$D400)</f>
        <v/>
      </c>
      <c r="G400" s="8" t="n"/>
      <c r="H400" s="8" t="n"/>
      <c r="I400" s="9">
        <f>IF($B400="","",IFERROR(VLOOKUP($B400,'Elenchi'!$A$2:$B$7,2,FALSE),0))</f>
        <v/>
      </c>
      <c r="J400" s="8">
        <f>IF($B400="","",ROUND((N($G400)+N($H400))*N($I400),2))</f>
        <v/>
      </c>
      <c r="K400" s="8">
        <f>IF($B400="","",N($G400)+N($H400)-N($J400))</f>
        <v/>
      </c>
      <c r="L400" s="8" t="n"/>
      <c r="M400" s="6" t="n"/>
    </row>
    <row r="401">
      <c r="D401" s="6" t="n"/>
      <c r="E401" s="6" t="n"/>
      <c r="F401" s="7">
        <f>IF(OR($D401="",$E401=""),"",$E401-$D401)</f>
        <v/>
      </c>
      <c r="G401" s="8" t="n"/>
      <c r="H401" s="8" t="n"/>
      <c r="I401" s="9">
        <f>IF($B401="","",IFERROR(VLOOKUP($B401,'Elenchi'!$A$2:$B$7,2,FALSE),0))</f>
        <v/>
      </c>
      <c r="J401" s="8">
        <f>IF($B401="","",ROUND((N($G401)+N($H401))*N($I401),2))</f>
        <v/>
      </c>
      <c r="K401" s="8">
        <f>IF($B401="","",N($G401)+N($H401)-N($J401))</f>
        <v/>
      </c>
      <c r="L401" s="8" t="n"/>
      <c r="M401" s="6" t="n"/>
    </row>
  </sheetData>
  <dataValidations count="3">
    <dataValidation sqref="A2:A401" showDropDown="0" showInputMessage="0" showErrorMessage="0" allowBlank="1" type="list">
      <formula1>'Elenchi'!$D$2:$D$9</formula1>
    </dataValidation>
    <dataValidation sqref="B2:B401" showDropDown="0" showInputMessage="0" showErrorMessage="0" allowBlank="1" type="list">
      <formula1>'Elenchi'!$A$2:$A$7</formula1>
    </dataValidation>
    <dataValidation sqref="N2:N401" showDropDown="0" showInputMessage="0" showErrorMessage="0" allowBlank="1" type="list">
      <formula1>'Elenchi'!$H$2:$H$3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D7D74"/>
    <outlinePr summaryBelow="1" summaryRight="1"/>
    <pageSetUpPr/>
  </sheetPr>
  <dimension ref="A1:I6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2" customWidth="1" min="2" max="2"/>
    <col width="27" customWidth="1" min="3" max="3"/>
    <col width="22" customWidth="1" min="4" max="4"/>
    <col width="13" customWidth="1" min="5" max="5"/>
    <col width="13" customWidth="1" min="6" max="6"/>
    <col width="19" customWidth="1" min="7" max="7"/>
    <col width="14" customWidth="1" min="8" max="8"/>
    <col width="34" customWidth="1" min="9" max="9"/>
  </cols>
  <sheetData>
    <row r="1" ht="32" customHeight="1">
      <c r="A1" s="5" t="inlineStr">
        <is>
          <t>Data</t>
        </is>
      </c>
      <c r="B1" s="5" t="inlineStr">
        <is>
          <t>Alloggio</t>
        </is>
      </c>
      <c r="C1" s="5" t="inlineStr">
        <is>
          <t>Categoria</t>
        </is>
      </c>
      <c r="D1" s="5" t="inlineStr">
        <is>
          <t>Fornitore</t>
        </is>
      </c>
      <c r="E1" s="5" t="inlineStr">
        <is>
          <t>Importo</t>
        </is>
      </c>
      <c r="F1" s="5" t="inlineStr">
        <is>
          <t>Deducibile?</t>
        </is>
      </c>
      <c r="G1" s="5" t="inlineStr">
        <is>
          <t>Metodo di pagamento</t>
        </is>
      </c>
      <c r="H1" s="5" t="inlineStr">
        <is>
          <t>N. fattura</t>
        </is>
      </c>
      <c r="I1" s="5" t="inlineStr">
        <is>
          <t>Note</t>
        </is>
      </c>
    </row>
    <row r="2">
      <c r="A2" s="6" t="n">
        <v>46210</v>
      </c>
      <c r="B2" t="inlineStr">
        <is>
          <t>Appartamento centro</t>
        </is>
      </c>
      <c r="C2" t="inlineStr">
        <is>
          <t>Pulizie</t>
        </is>
      </c>
      <c r="E2" s="8" t="n">
        <v>60</v>
      </c>
      <c r="F2" t="inlineStr">
        <is>
          <t>Sì</t>
        </is>
      </c>
      <c r="I2" s="10" t="inlineStr">
        <is>
          <t>ESEMPIO — da cancellare</t>
        </is>
      </c>
    </row>
    <row r="3">
      <c r="A3" s="6" t="n">
        <v>46234</v>
      </c>
      <c r="B3" t="inlineStr">
        <is>
          <t>Appartamento centro</t>
        </is>
      </c>
      <c r="C3" t="inlineStr">
        <is>
          <t>Utenze (luce, acqua, gas)</t>
        </is>
      </c>
      <c r="E3" s="8" t="n">
        <v>74.2</v>
      </c>
      <c r="F3" t="inlineStr">
        <is>
          <t>Sì</t>
        </is>
      </c>
      <c r="I3" s="10" t="inlineStr">
        <is>
          <t>ESEMPIO — da cancellare</t>
        </is>
      </c>
    </row>
    <row r="4">
      <c r="A4" s="6" t="n">
        <v>46236</v>
      </c>
      <c r="B4" t="inlineStr">
        <is>
          <t>Casa al mare</t>
        </is>
      </c>
      <c r="C4" t="inlineStr">
        <is>
          <t>Materiali di consumo e cortesia</t>
        </is>
      </c>
      <c r="E4" s="8" t="n">
        <v>38.15</v>
      </c>
      <c r="F4" t="inlineStr">
        <is>
          <t>Sì</t>
        </is>
      </c>
      <c r="I4" s="10" t="inlineStr">
        <is>
          <t>ESEMPIO — da cancellare</t>
        </is>
      </c>
    </row>
    <row r="5">
      <c r="A5" s="6" t="n">
        <v>46243</v>
      </c>
      <c r="B5" t="inlineStr">
        <is>
          <t>Casa al mare</t>
        </is>
      </c>
      <c r="C5" t="inlineStr">
        <is>
          <t>Manutenzione e riparazioni</t>
        </is>
      </c>
      <c r="E5" s="8" t="n">
        <v>145</v>
      </c>
      <c r="F5" t="inlineStr">
        <is>
          <t>Sì</t>
        </is>
      </c>
      <c r="I5" s="10" t="inlineStr">
        <is>
          <t>ESEMPIO — da cancellare</t>
        </is>
      </c>
    </row>
    <row r="6">
      <c r="A6" s="6" t="n"/>
      <c r="E6" s="8" t="n"/>
    </row>
    <row r="7">
      <c r="A7" s="6" t="n"/>
      <c r="E7" s="8" t="n"/>
    </row>
    <row r="8">
      <c r="A8" s="6" t="n"/>
      <c r="E8" s="8" t="n"/>
    </row>
    <row r="9">
      <c r="A9" s="6" t="n"/>
      <c r="E9" s="8" t="n"/>
    </row>
    <row r="10">
      <c r="A10" s="6" t="n"/>
      <c r="E10" s="8" t="n"/>
    </row>
    <row r="11">
      <c r="A11" s="6" t="n"/>
      <c r="E11" s="8" t="n"/>
    </row>
    <row r="12">
      <c r="A12" s="6" t="n"/>
      <c r="E12" s="8" t="n"/>
    </row>
    <row r="13">
      <c r="A13" s="6" t="n"/>
      <c r="E13" s="8" t="n"/>
    </row>
    <row r="14">
      <c r="A14" s="6" t="n"/>
      <c r="E14" s="8" t="n"/>
    </row>
    <row r="15">
      <c r="A15" s="6" t="n"/>
      <c r="E15" s="8" t="n"/>
    </row>
    <row r="16">
      <c r="A16" s="6" t="n"/>
      <c r="E16" s="8" t="n"/>
    </row>
    <row r="17">
      <c r="A17" s="6" t="n"/>
      <c r="E17" s="8" t="n"/>
    </row>
    <row r="18">
      <c r="A18" s="6" t="n"/>
      <c r="E18" s="8" t="n"/>
    </row>
    <row r="19">
      <c r="A19" s="6" t="n"/>
      <c r="E19" s="8" t="n"/>
    </row>
    <row r="20">
      <c r="A20" s="6" t="n"/>
      <c r="E20" s="8" t="n"/>
    </row>
    <row r="21">
      <c r="A21" s="6" t="n"/>
      <c r="E21" s="8" t="n"/>
    </row>
    <row r="22">
      <c r="A22" s="6" t="n"/>
      <c r="E22" s="8" t="n"/>
    </row>
    <row r="23">
      <c r="A23" s="6" t="n"/>
      <c r="E23" s="8" t="n"/>
    </row>
    <row r="24">
      <c r="A24" s="6" t="n"/>
      <c r="E24" s="8" t="n"/>
    </row>
    <row r="25">
      <c r="A25" s="6" t="n"/>
      <c r="E25" s="8" t="n"/>
    </row>
    <row r="26">
      <c r="A26" s="6" t="n"/>
      <c r="E26" s="8" t="n"/>
    </row>
    <row r="27">
      <c r="A27" s="6" t="n"/>
      <c r="E27" s="8" t="n"/>
    </row>
    <row r="28">
      <c r="A28" s="6" t="n"/>
      <c r="E28" s="8" t="n"/>
    </row>
    <row r="29">
      <c r="A29" s="6" t="n"/>
      <c r="E29" s="8" t="n"/>
    </row>
    <row r="30">
      <c r="A30" s="6" t="n"/>
      <c r="E30" s="8" t="n"/>
    </row>
    <row r="31">
      <c r="A31" s="6" t="n"/>
      <c r="E31" s="8" t="n"/>
    </row>
    <row r="32">
      <c r="A32" s="6" t="n"/>
      <c r="E32" s="8" t="n"/>
    </row>
    <row r="33">
      <c r="A33" s="6" t="n"/>
      <c r="E33" s="8" t="n"/>
    </row>
    <row r="34">
      <c r="A34" s="6" t="n"/>
      <c r="E34" s="8" t="n"/>
    </row>
    <row r="35">
      <c r="A35" s="6" t="n"/>
      <c r="E35" s="8" t="n"/>
    </row>
    <row r="36">
      <c r="A36" s="6" t="n"/>
      <c r="E36" s="8" t="n"/>
    </row>
    <row r="37">
      <c r="A37" s="6" t="n"/>
      <c r="E37" s="8" t="n"/>
    </row>
    <row r="38">
      <c r="A38" s="6" t="n"/>
      <c r="E38" s="8" t="n"/>
    </row>
    <row r="39">
      <c r="A39" s="6" t="n"/>
      <c r="E39" s="8" t="n"/>
    </row>
    <row r="40">
      <c r="A40" s="6" t="n"/>
      <c r="E40" s="8" t="n"/>
    </row>
    <row r="41">
      <c r="A41" s="6" t="n"/>
      <c r="E41" s="8" t="n"/>
    </row>
    <row r="42">
      <c r="A42" s="6" t="n"/>
      <c r="E42" s="8" t="n"/>
    </row>
    <row r="43">
      <c r="A43" s="6" t="n"/>
      <c r="E43" s="8" t="n"/>
    </row>
    <row r="44">
      <c r="A44" s="6" t="n"/>
      <c r="E44" s="8" t="n"/>
    </row>
    <row r="45">
      <c r="A45" s="6" t="n"/>
      <c r="E45" s="8" t="n"/>
    </row>
    <row r="46">
      <c r="A46" s="6" t="n"/>
      <c r="E46" s="8" t="n"/>
    </row>
    <row r="47">
      <c r="A47" s="6" t="n"/>
      <c r="E47" s="8" t="n"/>
    </row>
    <row r="48">
      <c r="A48" s="6" t="n"/>
      <c r="E48" s="8" t="n"/>
    </row>
    <row r="49">
      <c r="A49" s="6" t="n"/>
      <c r="E49" s="8" t="n"/>
    </row>
    <row r="50">
      <c r="A50" s="6" t="n"/>
      <c r="E50" s="8" t="n"/>
    </row>
    <row r="51">
      <c r="A51" s="6" t="n"/>
      <c r="E51" s="8" t="n"/>
    </row>
    <row r="52">
      <c r="A52" s="6" t="n"/>
      <c r="E52" s="8" t="n"/>
    </row>
    <row r="53">
      <c r="A53" s="6" t="n"/>
      <c r="E53" s="8" t="n"/>
    </row>
    <row r="54">
      <c r="A54" s="6" t="n"/>
      <c r="E54" s="8" t="n"/>
    </row>
    <row r="55">
      <c r="A55" s="6" t="n"/>
      <c r="E55" s="8" t="n"/>
    </row>
    <row r="56">
      <c r="A56" s="6" t="n"/>
      <c r="E56" s="8" t="n"/>
    </row>
    <row r="57">
      <c r="A57" s="6" t="n"/>
      <c r="E57" s="8" t="n"/>
    </row>
    <row r="58">
      <c r="A58" s="6" t="n"/>
      <c r="E58" s="8" t="n"/>
    </row>
    <row r="59">
      <c r="A59" s="6" t="n"/>
      <c r="E59" s="8" t="n"/>
    </row>
    <row r="60">
      <c r="A60" s="6" t="n"/>
      <c r="E60" s="8" t="n"/>
    </row>
    <row r="61">
      <c r="A61" s="6" t="n"/>
      <c r="E61" s="8" t="n"/>
    </row>
    <row r="62">
      <c r="A62" s="6" t="n"/>
      <c r="E62" s="8" t="n"/>
    </row>
    <row r="63">
      <c r="A63" s="6" t="n"/>
      <c r="E63" s="8" t="n"/>
    </row>
    <row r="64">
      <c r="A64" s="6" t="n"/>
      <c r="E64" s="8" t="n"/>
    </row>
    <row r="65">
      <c r="A65" s="6" t="n"/>
      <c r="E65" s="8" t="n"/>
    </row>
    <row r="66">
      <c r="A66" s="6" t="n"/>
      <c r="E66" s="8" t="n"/>
    </row>
    <row r="67">
      <c r="A67" s="6" t="n"/>
      <c r="E67" s="8" t="n"/>
    </row>
    <row r="68">
      <c r="A68" s="6" t="n"/>
      <c r="E68" s="8" t="n"/>
    </row>
    <row r="69">
      <c r="A69" s="6" t="n"/>
      <c r="E69" s="8" t="n"/>
    </row>
    <row r="70">
      <c r="A70" s="6" t="n"/>
      <c r="E70" s="8" t="n"/>
    </row>
    <row r="71">
      <c r="A71" s="6" t="n"/>
      <c r="E71" s="8" t="n"/>
    </row>
    <row r="72">
      <c r="A72" s="6" t="n"/>
      <c r="E72" s="8" t="n"/>
    </row>
    <row r="73">
      <c r="A73" s="6" t="n"/>
      <c r="E73" s="8" t="n"/>
    </row>
    <row r="74">
      <c r="A74" s="6" t="n"/>
      <c r="E74" s="8" t="n"/>
    </row>
    <row r="75">
      <c r="A75" s="6" t="n"/>
      <c r="E75" s="8" t="n"/>
    </row>
    <row r="76">
      <c r="A76" s="6" t="n"/>
      <c r="E76" s="8" t="n"/>
    </row>
    <row r="77">
      <c r="A77" s="6" t="n"/>
      <c r="E77" s="8" t="n"/>
    </row>
    <row r="78">
      <c r="A78" s="6" t="n"/>
      <c r="E78" s="8" t="n"/>
    </row>
    <row r="79">
      <c r="A79" s="6" t="n"/>
      <c r="E79" s="8" t="n"/>
    </row>
    <row r="80">
      <c r="A80" s="6" t="n"/>
      <c r="E80" s="8" t="n"/>
    </row>
    <row r="81">
      <c r="A81" s="6" t="n"/>
      <c r="E81" s="8" t="n"/>
    </row>
    <row r="82">
      <c r="A82" s="6" t="n"/>
      <c r="E82" s="8" t="n"/>
    </row>
    <row r="83">
      <c r="A83" s="6" t="n"/>
      <c r="E83" s="8" t="n"/>
    </row>
    <row r="84">
      <c r="A84" s="6" t="n"/>
      <c r="E84" s="8" t="n"/>
    </row>
    <row r="85">
      <c r="A85" s="6" t="n"/>
      <c r="E85" s="8" t="n"/>
    </row>
    <row r="86">
      <c r="A86" s="6" t="n"/>
      <c r="E86" s="8" t="n"/>
    </row>
    <row r="87">
      <c r="A87" s="6" t="n"/>
      <c r="E87" s="8" t="n"/>
    </row>
    <row r="88">
      <c r="A88" s="6" t="n"/>
      <c r="E88" s="8" t="n"/>
    </row>
    <row r="89">
      <c r="A89" s="6" t="n"/>
      <c r="E89" s="8" t="n"/>
    </row>
    <row r="90">
      <c r="A90" s="6" t="n"/>
      <c r="E90" s="8" t="n"/>
    </row>
    <row r="91">
      <c r="A91" s="6" t="n"/>
      <c r="E91" s="8" t="n"/>
    </row>
    <row r="92">
      <c r="A92" s="6" t="n"/>
      <c r="E92" s="8" t="n"/>
    </row>
    <row r="93">
      <c r="A93" s="6" t="n"/>
      <c r="E93" s="8" t="n"/>
    </row>
    <row r="94">
      <c r="A94" s="6" t="n"/>
      <c r="E94" s="8" t="n"/>
    </row>
    <row r="95">
      <c r="A95" s="6" t="n"/>
      <c r="E95" s="8" t="n"/>
    </row>
    <row r="96">
      <c r="A96" s="6" t="n"/>
      <c r="E96" s="8" t="n"/>
    </row>
    <row r="97">
      <c r="A97" s="6" t="n"/>
      <c r="E97" s="8" t="n"/>
    </row>
    <row r="98">
      <c r="A98" s="6" t="n"/>
      <c r="E98" s="8" t="n"/>
    </row>
    <row r="99">
      <c r="A99" s="6" t="n"/>
      <c r="E99" s="8" t="n"/>
    </row>
    <row r="100">
      <c r="A100" s="6" t="n"/>
      <c r="E100" s="8" t="n"/>
    </row>
    <row r="101">
      <c r="A101" s="6" t="n"/>
      <c r="E101" s="8" t="n"/>
    </row>
    <row r="102">
      <c r="A102" s="6" t="n"/>
      <c r="E102" s="8" t="n"/>
    </row>
    <row r="103">
      <c r="A103" s="6" t="n"/>
      <c r="E103" s="8" t="n"/>
    </row>
    <row r="104">
      <c r="A104" s="6" t="n"/>
      <c r="E104" s="8" t="n"/>
    </row>
    <row r="105">
      <c r="A105" s="6" t="n"/>
      <c r="E105" s="8" t="n"/>
    </row>
    <row r="106">
      <c r="A106" s="6" t="n"/>
      <c r="E106" s="8" t="n"/>
    </row>
    <row r="107">
      <c r="A107" s="6" t="n"/>
      <c r="E107" s="8" t="n"/>
    </row>
    <row r="108">
      <c r="A108" s="6" t="n"/>
      <c r="E108" s="8" t="n"/>
    </row>
    <row r="109">
      <c r="A109" s="6" t="n"/>
      <c r="E109" s="8" t="n"/>
    </row>
    <row r="110">
      <c r="A110" s="6" t="n"/>
      <c r="E110" s="8" t="n"/>
    </row>
    <row r="111">
      <c r="A111" s="6" t="n"/>
      <c r="E111" s="8" t="n"/>
    </row>
    <row r="112">
      <c r="A112" s="6" t="n"/>
      <c r="E112" s="8" t="n"/>
    </row>
    <row r="113">
      <c r="A113" s="6" t="n"/>
      <c r="E113" s="8" t="n"/>
    </row>
    <row r="114">
      <c r="A114" s="6" t="n"/>
      <c r="E114" s="8" t="n"/>
    </row>
    <row r="115">
      <c r="A115" s="6" t="n"/>
      <c r="E115" s="8" t="n"/>
    </row>
    <row r="116">
      <c r="A116" s="6" t="n"/>
      <c r="E116" s="8" t="n"/>
    </row>
    <row r="117">
      <c r="A117" s="6" t="n"/>
      <c r="E117" s="8" t="n"/>
    </row>
    <row r="118">
      <c r="A118" s="6" t="n"/>
      <c r="E118" s="8" t="n"/>
    </row>
    <row r="119">
      <c r="A119" s="6" t="n"/>
      <c r="E119" s="8" t="n"/>
    </row>
    <row r="120">
      <c r="A120" s="6" t="n"/>
      <c r="E120" s="8" t="n"/>
    </row>
    <row r="121">
      <c r="A121" s="6" t="n"/>
      <c r="E121" s="8" t="n"/>
    </row>
    <row r="122">
      <c r="A122" s="6" t="n"/>
      <c r="E122" s="8" t="n"/>
    </row>
    <row r="123">
      <c r="A123" s="6" t="n"/>
      <c r="E123" s="8" t="n"/>
    </row>
    <row r="124">
      <c r="A124" s="6" t="n"/>
      <c r="E124" s="8" t="n"/>
    </row>
    <row r="125">
      <c r="A125" s="6" t="n"/>
      <c r="E125" s="8" t="n"/>
    </row>
    <row r="126">
      <c r="A126" s="6" t="n"/>
      <c r="E126" s="8" t="n"/>
    </row>
    <row r="127">
      <c r="A127" s="6" t="n"/>
      <c r="E127" s="8" t="n"/>
    </row>
    <row r="128">
      <c r="A128" s="6" t="n"/>
      <c r="E128" s="8" t="n"/>
    </row>
    <row r="129">
      <c r="A129" s="6" t="n"/>
      <c r="E129" s="8" t="n"/>
    </row>
    <row r="130">
      <c r="A130" s="6" t="n"/>
      <c r="E130" s="8" t="n"/>
    </row>
    <row r="131">
      <c r="A131" s="6" t="n"/>
      <c r="E131" s="8" t="n"/>
    </row>
    <row r="132">
      <c r="A132" s="6" t="n"/>
      <c r="E132" s="8" t="n"/>
    </row>
    <row r="133">
      <c r="A133" s="6" t="n"/>
      <c r="E133" s="8" t="n"/>
    </row>
    <row r="134">
      <c r="A134" s="6" t="n"/>
      <c r="E134" s="8" t="n"/>
    </row>
    <row r="135">
      <c r="A135" s="6" t="n"/>
      <c r="E135" s="8" t="n"/>
    </row>
    <row r="136">
      <c r="A136" s="6" t="n"/>
      <c r="E136" s="8" t="n"/>
    </row>
    <row r="137">
      <c r="A137" s="6" t="n"/>
      <c r="E137" s="8" t="n"/>
    </row>
    <row r="138">
      <c r="A138" s="6" t="n"/>
      <c r="E138" s="8" t="n"/>
    </row>
    <row r="139">
      <c r="A139" s="6" t="n"/>
      <c r="E139" s="8" t="n"/>
    </row>
    <row r="140">
      <c r="A140" s="6" t="n"/>
      <c r="E140" s="8" t="n"/>
    </row>
    <row r="141">
      <c r="A141" s="6" t="n"/>
      <c r="E141" s="8" t="n"/>
    </row>
    <row r="142">
      <c r="A142" s="6" t="n"/>
      <c r="E142" s="8" t="n"/>
    </row>
    <row r="143">
      <c r="A143" s="6" t="n"/>
      <c r="E143" s="8" t="n"/>
    </row>
    <row r="144">
      <c r="A144" s="6" t="n"/>
      <c r="E144" s="8" t="n"/>
    </row>
    <row r="145">
      <c r="A145" s="6" t="n"/>
      <c r="E145" s="8" t="n"/>
    </row>
    <row r="146">
      <c r="A146" s="6" t="n"/>
      <c r="E146" s="8" t="n"/>
    </row>
    <row r="147">
      <c r="A147" s="6" t="n"/>
      <c r="E147" s="8" t="n"/>
    </row>
    <row r="148">
      <c r="A148" s="6" t="n"/>
      <c r="E148" s="8" t="n"/>
    </row>
    <row r="149">
      <c r="A149" s="6" t="n"/>
      <c r="E149" s="8" t="n"/>
    </row>
    <row r="150">
      <c r="A150" s="6" t="n"/>
      <c r="E150" s="8" t="n"/>
    </row>
    <row r="151">
      <c r="A151" s="6" t="n"/>
      <c r="E151" s="8" t="n"/>
    </row>
    <row r="152">
      <c r="A152" s="6" t="n"/>
      <c r="E152" s="8" t="n"/>
    </row>
    <row r="153">
      <c r="A153" s="6" t="n"/>
      <c r="E153" s="8" t="n"/>
    </row>
    <row r="154">
      <c r="A154" s="6" t="n"/>
      <c r="E154" s="8" t="n"/>
    </row>
    <row r="155">
      <c r="A155" s="6" t="n"/>
      <c r="E155" s="8" t="n"/>
    </row>
    <row r="156">
      <c r="A156" s="6" t="n"/>
      <c r="E156" s="8" t="n"/>
    </row>
    <row r="157">
      <c r="A157" s="6" t="n"/>
      <c r="E157" s="8" t="n"/>
    </row>
    <row r="158">
      <c r="A158" s="6" t="n"/>
      <c r="E158" s="8" t="n"/>
    </row>
    <row r="159">
      <c r="A159" s="6" t="n"/>
      <c r="E159" s="8" t="n"/>
    </row>
    <row r="160">
      <c r="A160" s="6" t="n"/>
      <c r="E160" s="8" t="n"/>
    </row>
    <row r="161">
      <c r="A161" s="6" t="n"/>
      <c r="E161" s="8" t="n"/>
    </row>
    <row r="162">
      <c r="A162" s="6" t="n"/>
      <c r="E162" s="8" t="n"/>
    </row>
    <row r="163">
      <c r="A163" s="6" t="n"/>
      <c r="E163" s="8" t="n"/>
    </row>
    <row r="164">
      <c r="A164" s="6" t="n"/>
      <c r="E164" s="8" t="n"/>
    </row>
    <row r="165">
      <c r="A165" s="6" t="n"/>
      <c r="E165" s="8" t="n"/>
    </row>
    <row r="166">
      <c r="A166" s="6" t="n"/>
      <c r="E166" s="8" t="n"/>
    </row>
    <row r="167">
      <c r="A167" s="6" t="n"/>
      <c r="E167" s="8" t="n"/>
    </row>
    <row r="168">
      <c r="A168" s="6" t="n"/>
      <c r="E168" s="8" t="n"/>
    </row>
    <row r="169">
      <c r="A169" s="6" t="n"/>
      <c r="E169" s="8" t="n"/>
    </row>
    <row r="170">
      <c r="A170" s="6" t="n"/>
      <c r="E170" s="8" t="n"/>
    </row>
    <row r="171">
      <c r="A171" s="6" t="n"/>
      <c r="E171" s="8" t="n"/>
    </row>
    <row r="172">
      <c r="A172" s="6" t="n"/>
      <c r="E172" s="8" t="n"/>
    </row>
    <row r="173">
      <c r="A173" s="6" t="n"/>
      <c r="E173" s="8" t="n"/>
    </row>
    <row r="174">
      <c r="A174" s="6" t="n"/>
      <c r="E174" s="8" t="n"/>
    </row>
    <row r="175">
      <c r="A175" s="6" t="n"/>
      <c r="E175" s="8" t="n"/>
    </row>
    <row r="176">
      <c r="A176" s="6" t="n"/>
      <c r="E176" s="8" t="n"/>
    </row>
    <row r="177">
      <c r="A177" s="6" t="n"/>
      <c r="E177" s="8" t="n"/>
    </row>
    <row r="178">
      <c r="A178" s="6" t="n"/>
      <c r="E178" s="8" t="n"/>
    </row>
    <row r="179">
      <c r="A179" s="6" t="n"/>
      <c r="E179" s="8" t="n"/>
    </row>
    <row r="180">
      <c r="A180" s="6" t="n"/>
      <c r="E180" s="8" t="n"/>
    </row>
    <row r="181">
      <c r="A181" s="6" t="n"/>
      <c r="E181" s="8" t="n"/>
    </row>
    <row r="182">
      <c r="A182" s="6" t="n"/>
      <c r="E182" s="8" t="n"/>
    </row>
    <row r="183">
      <c r="A183" s="6" t="n"/>
      <c r="E183" s="8" t="n"/>
    </row>
    <row r="184">
      <c r="A184" s="6" t="n"/>
      <c r="E184" s="8" t="n"/>
    </row>
    <row r="185">
      <c r="A185" s="6" t="n"/>
      <c r="E185" s="8" t="n"/>
    </row>
    <row r="186">
      <c r="A186" s="6" t="n"/>
      <c r="E186" s="8" t="n"/>
    </row>
    <row r="187">
      <c r="A187" s="6" t="n"/>
      <c r="E187" s="8" t="n"/>
    </row>
    <row r="188">
      <c r="A188" s="6" t="n"/>
      <c r="E188" s="8" t="n"/>
    </row>
    <row r="189">
      <c r="A189" s="6" t="n"/>
      <c r="E189" s="8" t="n"/>
    </row>
    <row r="190">
      <c r="A190" s="6" t="n"/>
      <c r="E190" s="8" t="n"/>
    </row>
    <row r="191">
      <c r="A191" s="6" t="n"/>
      <c r="E191" s="8" t="n"/>
    </row>
    <row r="192">
      <c r="A192" s="6" t="n"/>
      <c r="E192" s="8" t="n"/>
    </row>
    <row r="193">
      <c r="A193" s="6" t="n"/>
      <c r="E193" s="8" t="n"/>
    </row>
    <row r="194">
      <c r="A194" s="6" t="n"/>
      <c r="E194" s="8" t="n"/>
    </row>
    <row r="195">
      <c r="A195" s="6" t="n"/>
      <c r="E195" s="8" t="n"/>
    </row>
    <row r="196">
      <c r="A196" s="6" t="n"/>
      <c r="E196" s="8" t="n"/>
    </row>
    <row r="197">
      <c r="A197" s="6" t="n"/>
      <c r="E197" s="8" t="n"/>
    </row>
    <row r="198">
      <c r="A198" s="6" t="n"/>
      <c r="E198" s="8" t="n"/>
    </row>
    <row r="199">
      <c r="A199" s="6" t="n"/>
      <c r="E199" s="8" t="n"/>
    </row>
    <row r="200">
      <c r="A200" s="6" t="n"/>
      <c r="E200" s="8" t="n"/>
    </row>
    <row r="201">
      <c r="A201" s="6" t="n"/>
      <c r="E201" s="8" t="n"/>
    </row>
    <row r="202">
      <c r="A202" s="6" t="n"/>
      <c r="E202" s="8" t="n"/>
    </row>
    <row r="203">
      <c r="A203" s="6" t="n"/>
      <c r="E203" s="8" t="n"/>
    </row>
    <row r="204">
      <c r="A204" s="6" t="n"/>
      <c r="E204" s="8" t="n"/>
    </row>
    <row r="205">
      <c r="A205" s="6" t="n"/>
      <c r="E205" s="8" t="n"/>
    </row>
    <row r="206">
      <c r="A206" s="6" t="n"/>
      <c r="E206" s="8" t="n"/>
    </row>
    <row r="207">
      <c r="A207" s="6" t="n"/>
      <c r="E207" s="8" t="n"/>
    </row>
    <row r="208">
      <c r="A208" s="6" t="n"/>
      <c r="E208" s="8" t="n"/>
    </row>
    <row r="209">
      <c r="A209" s="6" t="n"/>
      <c r="E209" s="8" t="n"/>
    </row>
    <row r="210">
      <c r="A210" s="6" t="n"/>
      <c r="E210" s="8" t="n"/>
    </row>
    <row r="211">
      <c r="A211" s="6" t="n"/>
      <c r="E211" s="8" t="n"/>
    </row>
    <row r="212">
      <c r="A212" s="6" t="n"/>
      <c r="E212" s="8" t="n"/>
    </row>
    <row r="213">
      <c r="A213" s="6" t="n"/>
      <c r="E213" s="8" t="n"/>
    </row>
    <row r="214">
      <c r="A214" s="6" t="n"/>
      <c r="E214" s="8" t="n"/>
    </row>
    <row r="215">
      <c r="A215" s="6" t="n"/>
      <c r="E215" s="8" t="n"/>
    </row>
    <row r="216">
      <c r="A216" s="6" t="n"/>
      <c r="E216" s="8" t="n"/>
    </row>
    <row r="217">
      <c r="A217" s="6" t="n"/>
      <c r="E217" s="8" t="n"/>
    </row>
    <row r="218">
      <c r="A218" s="6" t="n"/>
      <c r="E218" s="8" t="n"/>
    </row>
    <row r="219">
      <c r="A219" s="6" t="n"/>
      <c r="E219" s="8" t="n"/>
    </row>
    <row r="220">
      <c r="A220" s="6" t="n"/>
      <c r="E220" s="8" t="n"/>
    </row>
    <row r="221">
      <c r="A221" s="6" t="n"/>
      <c r="E221" s="8" t="n"/>
    </row>
    <row r="222">
      <c r="A222" s="6" t="n"/>
      <c r="E222" s="8" t="n"/>
    </row>
    <row r="223">
      <c r="A223" s="6" t="n"/>
      <c r="E223" s="8" t="n"/>
    </row>
    <row r="224">
      <c r="A224" s="6" t="n"/>
      <c r="E224" s="8" t="n"/>
    </row>
    <row r="225">
      <c r="A225" s="6" t="n"/>
      <c r="E225" s="8" t="n"/>
    </row>
    <row r="226">
      <c r="A226" s="6" t="n"/>
      <c r="E226" s="8" t="n"/>
    </row>
    <row r="227">
      <c r="A227" s="6" t="n"/>
      <c r="E227" s="8" t="n"/>
    </row>
    <row r="228">
      <c r="A228" s="6" t="n"/>
      <c r="E228" s="8" t="n"/>
    </row>
    <row r="229">
      <c r="A229" s="6" t="n"/>
      <c r="E229" s="8" t="n"/>
    </row>
    <row r="230">
      <c r="A230" s="6" t="n"/>
      <c r="E230" s="8" t="n"/>
    </row>
    <row r="231">
      <c r="A231" s="6" t="n"/>
      <c r="E231" s="8" t="n"/>
    </row>
    <row r="232">
      <c r="A232" s="6" t="n"/>
      <c r="E232" s="8" t="n"/>
    </row>
    <row r="233">
      <c r="A233" s="6" t="n"/>
      <c r="E233" s="8" t="n"/>
    </row>
    <row r="234">
      <c r="A234" s="6" t="n"/>
      <c r="E234" s="8" t="n"/>
    </row>
    <row r="235">
      <c r="A235" s="6" t="n"/>
      <c r="E235" s="8" t="n"/>
    </row>
    <row r="236">
      <c r="A236" s="6" t="n"/>
      <c r="E236" s="8" t="n"/>
    </row>
    <row r="237">
      <c r="A237" s="6" t="n"/>
      <c r="E237" s="8" t="n"/>
    </row>
    <row r="238">
      <c r="A238" s="6" t="n"/>
      <c r="E238" s="8" t="n"/>
    </row>
    <row r="239">
      <c r="A239" s="6" t="n"/>
      <c r="E239" s="8" t="n"/>
    </row>
    <row r="240">
      <c r="A240" s="6" t="n"/>
      <c r="E240" s="8" t="n"/>
    </row>
    <row r="241">
      <c r="A241" s="6" t="n"/>
      <c r="E241" s="8" t="n"/>
    </row>
    <row r="242">
      <c r="A242" s="6" t="n"/>
      <c r="E242" s="8" t="n"/>
    </row>
    <row r="243">
      <c r="A243" s="6" t="n"/>
      <c r="E243" s="8" t="n"/>
    </row>
    <row r="244">
      <c r="A244" s="6" t="n"/>
      <c r="E244" s="8" t="n"/>
    </row>
    <row r="245">
      <c r="A245" s="6" t="n"/>
      <c r="E245" s="8" t="n"/>
    </row>
    <row r="246">
      <c r="A246" s="6" t="n"/>
      <c r="E246" s="8" t="n"/>
    </row>
    <row r="247">
      <c r="A247" s="6" t="n"/>
      <c r="E247" s="8" t="n"/>
    </row>
    <row r="248">
      <c r="A248" s="6" t="n"/>
      <c r="E248" s="8" t="n"/>
    </row>
    <row r="249">
      <c r="A249" s="6" t="n"/>
      <c r="E249" s="8" t="n"/>
    </row>
    <row r="250">
      <c r="A250" s="6" t="n"/>
      <c r="E250" s="8" t="n"/>
    </row>
    <row r="251">
      <c r="A251" s="6" t="n"/>
      <c r="E251" s="8" t="n"/>
    </row>
    <row r="252">
      <c r="A252" s="6" t="n"/>
      <c r="E252" s="8" t="n"/>
    </row>
    <row r="253">
      <c r="A253" s="6" t="n"/>
      <c r="E253" s="8" t="n"/>
    </row>
    <row r="254">
      <c r="A254" s="6" t="n"/>
      <c r="E254" s="8" t="n"/>
    </row>
    <row r="255">
      <c r="A255" s="6" t="n"/>
      <c r="E255" s="8" t="n"/>
    </row>
    <row r="256">
      <c r="A256" s="6" t="n"/>
      <c r="E256" s="8" t="n"/>
    </row>
    <row r="257">
      <c r="A257" s="6" t="n"/>
      <c r="E257" s="8" t="n"/>
    </row>
    <row r="258">
      <c r="A258" s="6" t="n"/>
      <c r="E258" s="8" t="n"/>
    </row>
    <row r="259">
      <c r="A259" s="6" t="n"/>
      <c r="E259" s="8" t="n"/>
    </row>
    <row r="260">
      <c r="A260" s="6" t="n"/>
      <c r="E260" s="8" t="n"/>
    </row>
    <row r="261">
      <c r="A261" s="6" t="n"/>
      <c r="E261" s="8" t="n"/>
    </row>
    <row r="262">
      <c r="A262" s="6" t="n"/>
      <c r="E262" s="8" t="n"/>
    </row>
    <row r="263">
      <c r="A263" s="6" t="n"/>
      <c r="E263" s="8" t="n"/>
    </row>
    <row r="264">
      <c r="A264" s="6" t="n"/>
      <c r="E264" s="8" t="n"/>
    </row>
    <row r="265">
      <c r="A265" s="6" t="n"/>
      <c r="E265" s="8" t="n"/>
    </row>
    <row r="266">
      <c r="A266" s="6" t="n"/>
      <c r="E266" s="8" t="n"/>
    </row>
    <row r="267">
      <c r="A267" s="6" t="n"/>
      <c r="E267" s="8" t="n"/>
    </row>
    <row r="268">
      <c r="A268" s="6" t="n"/>
      <c r="E268" s="8" t="n"/>
    </row>
    <row r="269">
      <c r="A269" s="6" t="n"/>
      <c r="E269" s="8" t="n"/>
    </row>
    <row r="270">
      <c r="A270" s="6" t="n"/>
      <c r="E270" s="8" t="n"/>
    </row>
    <row r="271">
      <c r="A271" s="6" t="n"/>
      <c r="E271" s="8" t="n"/>
    </row>
    <row r="272">
      <c r="A272" s="6" t="n"/>
      <c r="E272" s="8" t="n"/>
    </row>
    <row r="273">
      <c r="A273" s="6" t="n"/>
      <c r="E273" s="8" t="n"/>
    </row>
    <row r="274">
      <c r="A274" s="6" t="n"/>
      <c r="E274" s="8" t="n"/>
    </row>
    <row r="275">
      <c r="A275" s="6" t="n"/>
      <c r="E275" s="8" t="n"/>
    </row>
    <row r="276">
      <c r="A276" s="6" t="n"/>
      <c r="E276" s="8" t="n"/>
    </row>
    <row r="277">
      <c r="A277" s="6" t="n"/>
      <c r="E277" s="8" t="n"/>
    </row>
    <row r="278">
      <c r="A278" s="6" t="n"/>
      <c r="E278" s="8" t="n"/>
    </row>
    <row r="279">
      <c r="A279" s="6" t="n"/>
      <c r="E279" s="8" t="n"/>
    </row>
    <row r="280">
      <c r="A280" s="6" t="n"/>
      <c r="E280" s="8" t="n"/>
    </row>
    <row r="281">
      <c r="A281" s="6" t="n"/>
      <c r="E281" s="8" t="n"/>
    </row>
    <row r="282">
      <c r="A282" s="6" t="n"/>
      <c r="E282" s="8" t="n"/>
    </row>
    <row r="283">
      <c r="A283" s="6" t="n"/>
      <c r="E283" s="8" t="n"/>
    </row>
    <row r="284">
      <c r="A284" s="6" t="n"/>
      <c r="E284" s="8" t="n"/>
    </row>
    <row r="285">
      <c r="A285" s="6" t="n"/>
      <c r="E285" s="8" t="n"/>
    </row>
    <row r="286">
      <c r="A286" s="6" t="n"/>
      <c r="E286" s="8" t="n"/>
    </row>
    <row r="287">
      <c r="A287" s="6" t="n"/>
      <c r="E287" s="8" t="n"/>
    </row>
    <row r="288">
      <c r="A288" s="6" t="n"/>
      <c r="E288" s="8" t="n"/>
    </row>
    <row r="289">
      <c r="A289" s="6" t="n"/>
      <c r="E289" s="8" t="n"/>
    </row>
    <row r="290">
      <c r="A290" s="6" t="n"/>
      <c r="E290" s="8" t="n"/>
    </row>
    <row r="291">
      <c r="A291" s="6" t="n"/>
      <c r="E291" s="8" t="n"/>
    </row>
    <row r="292">
      <c r="A292" s="6" t="n"/>
      <c r="E292" s="8" t="n"/>
    </row>
    <row r="293">
      <c r="A293" s="6" t="n"/>
      <c r="E293" s="8" t="n"/>
    </row>
    <row r="294">
      <c r="A294" s="6" t="n"/>
      <c r="E294" s="8" t="n"/>
    </row>
    <row r="295">
      <c r="A295" s="6" t="n"/>
      <c r="E295" s="8" t="n"/>
    </row>
    <row r="296">
      <c r="A296" s="6" t="n"/>
      <c r="E296" s="8" t="n"/>
    </row>
    <row r="297">
      <c r="A297" s="6" t="n"/>
      <c r="E297" s="8" t="n"/>
    </row>
    <row r="298">
      <c r="A298" s="6" t="n"/>
      <c r="E298" s="8" t="n"/>
    </row>
    <row r="299">
      <c r="A299" s="6" t="n"/>
      <c r="E299" s="8" t="n"/>
    </row>
    <row r="300">
      <c r="A300" s="6" t="n"/>
      <c r="E300" s="8" t="n"/>
    </row>
    <row r="301">
      <c r="A301" s="6" t="n"/>
      <c r="E301" s="8" t="n"/>
    </row>
    <row r="302">
      <c r="A302" s="6" t="n"/>
      <c r="E302" s="8" t="n"/>
    </row>
    <row r="303">
      <c r="A303" s="6" t="n"/>
      <c r="E303" s="8" t="n"/>
    </row>
    <row r="304">
      <c r="A304" s="6" t="n"/>
      <c r="E304" s="8" t="n"/>
    </row>
    <row r="305">
      <c r="A305" s="6" t="n"/>
      <c r="E305" s="8" t="n"/>
    </row>
    <row r="306">
      <c r="A306" s="6" t="n"/>
      <c r="E306" s="8" t="n"/>
    </row>
    <row r="307">
      <c r="A307" s="6" t="n"/>
      <c r="E307" s="8" t="n"/>
    </row>
    <row r="308">
      <c r="A308" s="6" t="n"/>
      <c r="E308" s="8" t="n"/>
    </row>
    <row r="309">
      <c r="A309" s="6" t="n"/>
      <c r="E309" s="8" t="n"/>
    </row>
    <row r="310">
      <c r="A310" s="6" t="n"/>
      <c r="E310" s="8" t="n"/>
    </row>
    <row r="311">
      <c r="A311" s="6" t="n"/>
      <c r="E311" s="8" t="n"/>
    </row>
    <row r="312">
      <c r="A312" s="6" t="n"/>
      <c r="E312" s="8" t="n"/>
    </row>
    <row r="313">
      <c r="A313" s="6" t="n"/>
      <c r="E313" s="8" t="n"/>
    </row>
    <row r="314">
      <c r="A314" s="6" t="n"/>
      <c r="E314" s="8" t="n"/>
    </row>
    <row r="315">
      <c r="A315" s="6" t="n"/>
      <c r="E315" s="8" t="n"/>
    </row>
    <row r="316">
      <c r="A316" s="6" t="n"/>
      <c r="E316" s="8" t="n"/>
    </row>
    <row r="317">
      <c r="A317" s="6" t="n"/>
      <c r="E317" s="8" t="n"/>
    </row>
    <row r="318">
      <c r="A318" s="6" t="n"/>
      <c r="E318" s="8" t="n"/>
    </row>
    <row r="319">
      <c r="A319" s="6" t="n"/>
      <c r="E319" s="8" t="n"/>
    </row>
    <row r="320">
      <c r="A320" s="6" t="n"/>
      <c r="E320" s="8" t="n"/>
    </row>
    <row r="321">
      <c r="A321" s="6" t="n"/>
      <c r="E321" s="8" t="n"/>
    </row>
    <row r="322">
      <c r="A322" s="6" t="n"/>
      <c r="E322" s="8" t="n"/>
    </row>
    <row r="323">
      <c r="A323" s="6" t="n"/>
      <c r="E323" s="8" t="n"/>
    </row>
    <row r="324">
      <c r="A324" s="6" t="n"/>
      <c r="E324" s="8" t="n"/>
    </row>
    <row r="325">
      <c r="A325" s="6" t="n"/>
      <c r="E325" s="8" t="n"/>
    </row>
    <row r="326">
      <c r="A326" s="6" t="n"/>
      <c r="E326" s="8" t="n"/>
    </row>
    <row r="327">
      <c r="A327" s="6" t="n"/>
      <c r="E327" s="8" t="n"/>
    </row>
    <row r="328">
      <c r="A328" s="6" t="n"/>
      <c r="E328" s="8" t="n"/>
    </row>
    <row r="329">
      <c r="A329" s="6" t="n"/>
      <c r="E329" s="8" t="n"/>
    </row>
    <row r="330">
      <c r="A330" s="6" t="n"/>
      <c r="E330" s="8" t="n"/>
    </row>
    <row r="331">
      <c r="A331" s="6" t="n"/>
      <c r="E331" s="8" t="n"/>
    </row>
    <row r="332">
      <c r="A332" s="6" t="n"/>
      <c r="E332" s="8" t="n"/>
    </row>
    <row r="333">
      <c r="A333" s="6" t="n"/>
      <c r="E333" s="8" t="n"/>
    </row>
    <row r="334">
      <c r="A334" s="6" t="n"/>
      <c r="E334" s="8" t="n"/>
    </row>
    <row r="335">
      <c r="A335" s="6" t="n"/>
      <c r="E335" s="8" t="n"/>
    </row>
    <row r="336">
      <c r="A336" s="6" t="n"/>
      <c r="E336" s="8" t="n"/>
    </row>
    <row r="337">
      <c r="A337" s="6" t="n"/>
      <c r="E337" s="8" t="n"/>
    </row>
    <row r="338">
      <c r="A338" s="6" t="n"/>
      <c r="E338" s="8" t="n"/>
    </row>
    <row r="339">
      <c r="A339" s="6" t="n"/>
      <c r="E339" s="8" t="n"/>
    </row>
    <row r="340">
      <c r="A340" s="6" t="n"/>
      <c r="E340" s="8" t="n"/>
    </row>
    <row r="341">
      <c r="A341" s="6" t="n"/>
      <c r="E341" s="8" t="n"/>
    </row>
    <row r="342">
      <c r="A342" s="6" t="n"/>
      <c r="E342" s="8" t="n"/>
    </row>
    <row r="343">
      <c r="A343" s="6" t="n"/>
      <c r="E343" s="8" t="n"/>
    </row>
    <row r="344">
      <c r="A344" s="6" t="n"/>
      <c r="E344" s="8" t="n"/>
    </row>
    <row r="345">
      <c r="A345" s="6" t="n"/>
      <c r="E345" s="8" t="n"/>
    </row>
    <row r="346">
      <c r="A346" s="6" t="n"/>
      <c r="E346" s="8" t="n"/>
    </row>
    <row r="347">
      <c r="A347" s="6" t="n"/>
      <c r="E347" s="8" t="n"/>
    </row>
    <row r="348">
      <c r="A348" s="6" t="n"/>
      <c r="E348" s="8" t="n"/>
    </row>
    <row r="349">
      <c r="A349" s="6" t="n"/>
      <c r="E349" s="8" t="n"/>
    </row>
    <row r="350">
      <c r="A350" s="6" t="n"/>
      <c r="E350" s="8" t="n"/>
    </row>
    <row r="351">
      <c r="A351" s="6" t="n"/>
      <c r="E351" s="8" t="n"/>
    </row>
    <row r="352">
      <c r="A352" s="6" t="n"/>
      <c r="E352" s="8" t="n"/>
    </row>
    <row r="353">
      <c r="A353" s="6" t="n"/>
      <c r="E353" s="8" t="n"/>
    </row>
    <row r="354">
      <c r="A354" s="6" t="n"/>
      <c r="E354" s="8" t="n"/>
    </row>
    <row r="355">
      <c r="A355" s="6" t="n"/>
      <c r="E355" s="8" t="n"/>
    </row>
    <row r="356">
      <c r="A356" s="6" t="n"/>
      <c r="E356" s="8" t="n"/>
    </row>
    <row r="357">
      <c r="A357" s="6" t="n"/>
      <c r="E357" s="8" t="n"/>
    </row>
    <row r="358">
      <c r="A358" s="6" t="n"/>
      <c r="E358" s="8" t="n"/>
    </row>
    <row r="359">
      <c r="A359" s="6" t="n"/>
      <c r="E359" s="8" t="n"/>
    </row>
    <row r="360">
      <c r="A360" s="6" t="n"/>
      <c r="E360" s="8" t="n"/>
    </row>
    <row r="361">
      <c r="A361" s="6" t="n"/>
      <c r="E361" s="8" t="n"/>
    </row>
    <row r="362">
      <c r="A362" s="6" t="n"/>
      <c r="E362" s="8" t="n"/>
    </row>
    <row r="363">
      <c r="A363" s="6" t="n"/>
      <c r="E363" s="8" t="n"/>
    </row>
    <row r="364">
      <c r="A364" s="6" t="n"/>
      <c r="E364" s="8" t="n"/>
    </row>
    <row r="365">
      <c r="A365" s="6" t="n"/>
      <c r="E365" s="8" t="n"/>
    </row>
    <row r="366">
      <c r="A366" s="6" t="n"/>
      <c r="E366" s="8" t="n"/>
    </row>
    <row r="367">
      <c r="A367" s="6" t="n"/>
      <c r="E367" s="8" t="n"/>
    </row>
    <row r="368">
      <c r="A368" s="6" t="n"/>
      <c r="E368" s="8" t="n"/>
    </row>
    <row r="369">
      <c r="A369" s="6" t="n"/>
      <c r="E369" s="8" t="n"/>
    </row>
    <row r="370">
      <c r="A370" s="6" t="n"/>
      <c r="E370" s="8" t="n"/>
    </row>
    <row r="371">
      <c r="A371" s="6" t="n"/>
      <c r="E371" s="8" t="n"/>
    </row>
    <row r="372">
      <c r="A372" s="6" t="n"/>
      <c r="E372" s="8" t="n"/>
    </row>
    <row r="373">
      <c r="A373" s="6" t="n"/>
      <c r="E373" s="8" t="n"/>
    </row>
    <row r="374">
      <c r="A374" s="6" t="n"/>
      <c r="E374" s="8" t="n"/>
    </row>
    <row r="375">
      <c r="A375" s="6" t="n"/>
      <c r="E375" s="8" t="n"/>
    </row>
    <row r="376">
      <c r="A376" s="6" t="n"/>
      <c r="E376" s="8" t="n"/>
    </row>
    <row r="377">
      <c r="A377" s="6" t="n"/>
      <c r="E377" s="8" t="n"/>
    </row>
    <row r="378">
      <c r="A378" s="6" t="n"/>
      <c r="E378" s="8" t="n"/>
    </row>
    <row r="379">
      <c r="A379" s="6" t="n"/>
      <c r="E379" s="8" t="n"/>
    </row>
    <row r="380">
      <c r="A380" s="6" t="n"/>
      <c r="E380" s="8" t="n"/>
    </row>
    <row r="381">
      <c r="A381" s="6" t="n"/>
      <c r="E381" s="8" t="n"/>
    </row>
    <row r="382">
      <c r="A382" s="6" t="n"/>
      <c r="E382" s="8" t="n"/>
    </row>
    <row r="383">
      <c r="A383" s="6" t="n"/>
      <c r="E383" s="8" t="n"/>
    </row>
    <row r="384">
      <c r="A384" s="6" t="n"/>
      <c r="E384" s="8" t="n"/>
    </row>
    <row r="385">
      <c r="A385" s="6" t="n"/>
      <c r="E385" s="8" t="n"/>
    </row>
    <row r="386">
      <c r="A386" s="6" t="n"/>
      <c r="E386" s="8" t="n"/>
    </row>
    <row r="387">
      <c r="A387" s="6" t="n"/>
      <c r="E387" s="8" t="n"/>
    </row>
    <row r="388">
      <c r="A388" s="6" t="n"/>
      <c r="E388" s="8" t="n"/>
    </row>
    <row r="389">
      <c r="A389" s="6" t="n"/>
      <c r="E389" s="8" t="n"/>
    </row>
    <row r="390">
      <c r="A390" s="6" t="n"/>
      <c r="E390" s="8" t="n"/>
    </row>
    <row r="391">
      <c r="A391" s="6" t="n"/>
      <c r="E391" s="8" t="n"/>
    </row>
    <row r="392">
      <c r="A392" s="6" t="n"/>
      <c r="E392" s="8" t="n"/>
    </row>
    <row r="393">
      <c r="A393" s="6" t="n"/>
      <c r="E393" s="8" t="n"/>
    </row>
    <row r="394">
      <c r="A394" s="6" t="n"/>
      <c r="E394" s="8" t="n"/>
    </row>
    <row r="395">
      <c r="A395" s="6" t="n"/>
      <c r="E395" s="8" t="n"/>
    </row>
    <row r="396">
      <c r="A396" s="6" t="n"/>
      <c r="E396" s="8" t="n"/>
    </row>
    <row r="397">
      <c r="A397" s="6" t="n"/>
      <c r="E397" s="8" t="n"/>
    </row>
    <row r="398">
      <c r="A398" s="6" t="n"/>
      <c r="E398" s="8" t="n"/>
    </row>
    <row r="399">
      <c r="A399" s="6" t="n"/>
      <c r="E399" s="8" t="n"/>
    </row>
    <row r="400">
      <c r="A400" s="6" t="n"/>
      <c r="E400" s="8" t="n"/>
    </row>
    <row r="401">
      <c r="A401" s="6" t="n"/>
      <c r="E401" s="8" t="n"/>
    </row>
    <row r="402">
      <c r="A402" s="6" t="n"/>
      <c r="E402" s="8" t="n"/>
    </row>
    <row r="403">
      <c r="A403" s="6" t="n"/>
      <c r="E403" s="8" t="n"/>
    </row>
    <row r="404">
      <c r="A404" s="6" t="n"/>
      <c r="E404" s="8" t="n"/>
    </row>
    <row r="405">
      <c r="A405" s="6" t="n"/>
      <c r="E405" s="8" t="n"/>
    </row>
    <row r="406">
      <c r="A406" s="6" t="n"/>
      <c r="E406" s="8" t="n"/>
    </row>
    <row r="407">
      <c r="A407" s="6" t="n"/>
      <c r="E407" s="8" t="n"/>
    </row>
    <row r="408">
      <c r="A408" s="6" t="n"/>
      <c r="E408" s="8" t="n"/>
    </row>
    <row r="409">
      <c r="A409" s="6" t="n"/>
      <c r="E409" s="8" t="n"/>
    </row>
    <row r="410">
      <c r="A410" s="6" t="n"/>
      <c r="E410" s="8" t="n"/>
    </row>
    <row r="411">
      <c r="A411" s="6" t="n"/>
      <c r="E411" s="8" t="n"/>
    </row>
    <row r="412">
      <c r="A412" s="6" t="n"/>
      <c r="E412" s="8" t="n"/>
    </row>
    <row r="413">
      <c r="A413" s="6" t="n"/>
      <c r="E413" s="8" t="n"/>
    </row>
    <row r="414">
      <c r="A414" s="6" t="n"/>
      <c r="E414" s="8" t="n"/>
    </row>
    <row r="415">
      <c r="A415" s="6" t="n"/>
      <c r="E415" s="8" t="n"/>
    </row>
    <row r="416">
      <c r="A416" s="6" t="n"/>
      <c r="E416" s="8" t="n"/>
    </row>
    <row r="417">
      <c r="A417" s="6" t="n"/>
      <c r="E417" s="8" t="n"/>
    </row>
    <row r="418">
      <c r="A418" s="6" t="n"/>
      <c r="E418" s="8" t="n"/>
    </row>
    <row r="419">
      <c r="A419" s="6" t="n"/>
      <c r="E419" s="8" t="n"/>
    </row>
    <row r="420">
      <c r="A420" s="6" t="n"/>
      <c r="E420" s="8" t="n"/>
    </row>
    <row r="421">
      <c r="A421" s="6" t="n"/>
      <c r="E421" s="8" t="n"/>
    </row>
    <row r="422">
      <c r="A422" s="6" t="n"/>
      <c r="E422" s="8" t="n"/>
    </row>
    <row r="423">
      <c r="A423" s="6" t="n"/>
      <c r="E423" s="8" t="n"/>
    </row>
    <row r="424">
      <c r="A424" s="6" t="n"/>
      <c r="E424" s="8" t="n"/>
    </row>
    <row r="425">
      <c r="A425" s="6" t="n"/>
      <c r="E425" s="8" t="n"/>
    </row>
    <row r="426">
      <c r="A426" s="6" t="n"/>
      <c r="E426" s="8" t="n"/>
    </row>
    <row r="427">
      <c r="A427" s="6" t="n"/>
      <c r="E427" s="8" t="n"/>
    </row>
    <row r="428">
      <c r="A428" s="6" t="n"/>
      <c r="E428" s="8" t="n"/>
    </row>
    <row r="429">
      <c r="A429" s="6" t="n"/>
      <c r="E429" s="8" t="n"/>
    </row>
    <row r="430">
      <c r="A430" s="6" t="n"/>
      <c r="E430" s="8" t="n"/>
    </row>
    <row r="431">
      <c r="A431" s="6" t="n"/>
      <c r="E431" s="8" t="n"/>
    </row>
    <row r="432">
      <c r="A432" s="6" t="n"/>
      <c r="E432" s="8" t="n"/>
    </row>
    <row r="433">
      <c r="A433" s="6" t="n"/>
      <c r="E433" s="8" t="n"/>
    </row>
    <row r="434">
      <c r="A434" s="6" t="n"/>
      <c r="E434" s="8" t="n"/>
    </row>
    <row r="435">
      <c r="A435" s="6" t="n"/>
      <c r="E435" s="8" t="n"/>
    </row>
    <row r="436">
      <c r="A436" s="6" t="n"/>
      <c r="E436" s="8" t="n"/>
    </row>
    <row r="437">
      <c r="A437" s="6" t="n"/>
      <c r="E437" s="8" t="n"/>
    </row>
    <row r="438">
      <c r="A438" s="6" t="n"/>
      <c r="E438" s="8" t="n"/>
    </row>
    <row r="439">
      <c r="A439" s="6" t="n"/>
      <c r="E439" s="8" t="n"/>
    </row>
    <row r="440">
      <c r="A440" s="6" t="n"/>
      <c r="E440" s="8" t="n"/>
    </row>
    <row r="441">
      <c r="A441" s="6" t="n"/>
      <c r="E441" s="8" t="n"/>
    </row>
    <row r="442">
      <c r="A442" s="6" t="n"/>
      <c r="E442" s="8" t="n"/>
    </row>
    <row r="443">
      <c r="A443" s="6" t="n"/>
      <c r="E443" s="8" t="n"/>
    </row>
    <row r="444">
      <c r="A444" s="6" t="n"/>
      <c r="E444" s="8" t="n"/>
    </row>
    <row r="445">
      <c r="A445" s="6" t="n"/>
      <c r="E445" s="8" t="n"/>
    </row>
    <row r="446">
      <c r="A446" s="6" t="n"/>
      <c r="E446" s="8" t="n"/>
    </row>
    <row r="447">
      <c r="A447" s="6" t="n"/>
      <c r="E447" s="8" t="n"/>
    </row>
    <row r="448">
      <c r="A448" s="6" t="n"/>
      <c r="E448" s="8" t="n"/>
    </row>
    <row r="449">
      <c r="A449" s="6" t="n"/>
      <c r="E449" s="8" t="n"/>
    </row>
    <row r="450">
      <c r="A450" s="6" t="n"/>
      <c r="E450" s="8" t="n"/>
    </row>
    <row r="451">
      <c r="A451" s="6" t="n"/>
      <c r="E451" s="8" t="n"/>
    </row>
    <row r="452">
      <c r="A452" s="6" t="n"/>
      <c r="E452" s="8" t="n"/>
    </row>
    <row r="453">
      <c r="A453" s="6" t="n"/>
      <c r="E453" s="8" t="n"/>
    </row>
    <row r="454">
      <c r="A454" s="6" t="n"/>
      <c r="E454" s="8" t="n"/>
    </row>
    <row r="455">
      <c r="A455" s="6" t="n"/>
      <c r="E455" s="8" t="n"/>
    </row>
    <row r="456">
      <c r="A456" s="6" t="n"/>
      <c r="E456" s="8" t="n"/>
    </row>
    <row r="457">
      <c r="A457" s="6" t="n"/>
      <c r="E457" s="8" t="n"/>
    </row>
    <row r="458">
      <c r="A458" s="6" t="n"/>
      <c r="E458" s="8" t="n"/>
    </row>
    <row r="459">
      <c r="A459" s="6" t="n"/>
      <c r="E459" s="8" t="n"/>
    </row>
    <row r="460">
      <c r="A460" s="6" t="n"/>
      <c r="E460" s="8" t="n"/>
    </row>
    <row r="461">
      <c r="A461" s="6" t="n"/>
      <c r="E461" s="8" t="n"/>
    </row>
    <row r="462">
      <c r="A462" s="6" t="n"/>
      <c r="E462" s="8" t="n"/>
    </row>
    <row r="463">
      <c r="A463" s="6" t="n"/>
      <c r="E463" s="8" t="n"/>
    </row>
    <row r="464">
      <c r="A464" s="6" t="n"/>
      <c r="E464" s="8" t="n"/>
    </row>
    <row r="465">
      <c r="A465" s="6" t="n"/>
      <c r="E465" s="8" t="n"/>
    </row>
    <row r="466">
      <c r="A466" s="6" t="n"/>
      <c r="E466" s="8" t="n"/>
    </row>
    <row r="467">
      <c r="A467" s="6" t="n"/>
      <c r="E467" s="8" t="n"/>
    </row>
    <row r="468">
      <c r="A468" s="6" t="n"/>
      <c r="E468" s="8" t="n"/>
    </row>
    <row r="469">
      <c r="A469" s="6" t="n"/>
      <c r="E469" s="8" t="n"/>
    </row>
    <row r="470">
      <c r="A470" s="6" t="n"/>
      <c r="E470" s="8" t="n"/>
    </row>
    <row r="471">
      <c r="A471" s="6" t="n"/>
      <c r="E471" s="8" t="n"/>
    </row>
    <row r="472">
      <c r="A472" s="6" t="n"/>
      <c r="E472" s="8" t="n"/>
    </row>
    <row r="473">
      <c r="A473" s="6" t="n"/>
      <c r="E473" s="8" t="n"/>
    </row>
    <row r="474">
      <c r="A474" s="6" t="n"/>
      <c r="E474" s="8" t="n"/>
    </row>
    <row r="475">
      <c r="A475" s="6" t="n"/>
      <c r="E475" s="8" t="n"/>
    </row>
    <row r="476">
      <c r="A476" s="6" t="n"/>
      <c r="E476" s="8" t="n"/>
    </row>
    <row r="477">
      <c r="A477" s="6" t="n"/>
      <c r="E477" s="8" t="n"/>
    </row>
    <row r="478">
      <c r="A478" s="6" t="n"/>
      <c r="E478" s="8" t="n"/>
    </row>
    <row r="479">
      <c r="A479" s="6" t="n"/>
      <c r="E479" s="8" t="n"/>
    </row>
    <row r="480">
      <c r="A480" s="6" t="n"/>
      <c r="E480" s="8" t="n"/>
    </row>
    <row r="481">
      <c r="A481" s="6" t="n"/>
      <c r="E481" s="8" t="n"/>
    </row>
    <row r="482">
      <c r="A482" s="6" t="n"/>
      <c r="E482" s="8" t="n"/>
    </row>
    <row r="483">
      <c r="A483" s="6" t="n"/>
      <c r="E483" s="8" t="n"/>
    </row>
    <row r="484">
      <c r="A484" s="6" t="n"/>
      <c r="E484" s="8" t="n"/>
    </row>
    <row r="485">
      <c r="A485" s="6" t="n"/>
      <c r="E485" s="8" t="n"/>
    </row>
    <row r="486">
      <c r="A486" s="6" t="n"/>
      <c r="E486" s="8" t="n"/>
    </row>
    <row r="487">
      <c r="A487" s="6" t="n"/>
      <c r="E487" s="8" t="n"/>
    </row>
    <row r="488">
      <c r="A488" s="6" t="n"/>
      <c r="E488" s="8" t="n"/>
    </row>
    <row r="489">
      <c r="A489" s="6" t="n"/>
      <c r="E489" s="8" t="n"/>
    </row>
    <row r="490">
      <c r="A490" s="6" t="n"/>
      <c r="E490" s="8" t="n"/>
    </row>
    <row r="491">
      <c r="A491" s="6" t="n"/>
      <c r="E491" s="8" t="n"/>
    </row>
    <row r="492">
      <c r="A492" s="6" t="n"/>
      <c r="E492" s="8" t="n"/>
    </row>
    <row r="493">
      <c r="A493" s="6" t="n"/>
      <c r="E493" s="8" t="n"/>
    </row>
    <row r="494">
      <c r="A494" s="6" t="n"/>
      <c r="E494" s="8" t="n"/>
    </row>
    <row r="495">
      <c r="A495" s="6" t="n"/>
      <c r="E495" s="8" t="n"/>
    </row>
    <row r="496">
      <c r="A496" s="6" t="n"/>
      <c r="E496" s="8" t="n"/>
    </row>
    <row r="497">
      <c r="A497" s="6" t="n"/>
      <c r="E497" s="8" t="n"/>
    </row>
    <row r="498">
      <c r="A498" s="6" t="n"/>
      <c r="E498" s="8" t="n"/>
    </row>
    <row r="499">
      <c r="A499" s="6" t="n"/>
      <c r="E499" s="8" t="n"/>
    </row>
    <row r="500">
      <c r="A500" s="6" t="n"/>
      <c r="E500" s="8" t="n"/>
    </row>
    <row r="501">
      <c r="A501" s="6" t="n"/>
      <c r="E501" s="8" t="n"/>
    </row>
    <row r="502">
      <c r="A502" s="6" t="n"/>
      <c r="E502" s="8" t="n"/>
    </row>
    <row r="503">
      <c r="A503" s="6" t="n"/>
      <c r="E503" s="8" t="n"/>
    </row>
    <row r="504">
      <c r="A504" s="6" t="n"/>
      <c r="E504" s="8" t="n"/>
    </row>
    <row r="505">
      <c r="A505" s="6" t="n"/>
      <c r="E505" s="8" t="n"/>
    </row>
    <row r="506">
      <c r="A506" s="6" t="n"/>
      <c r="E506" s="8" t="n"/>
    </row>
    <row r="507">
      <c r="A507" s="6" t="n"/>
      <c r="E507" s="8" t="n"/>
    </row>
    <row r="508">
      <c r="A508" s="6" t="n"/>
      <c r="E508" s="8" t="n"/>
    </row>
    <row r="509">
      <c r="A509" s="6" t="n"/>
      <c r="E509" s="8" t="n"/>
    </row>
    <row r="510">
      <c r="A510" s="6" t="n"/>
      <c r="E510" s="8" t="n"/>
    </row>
    <row r="511">
      <c r="A511" s="6" t="n"/>
      <c r="E511" s="8" t="n"/>
    </row>
    <row r="512">
      <c r="A512" s="6" t="n"/>
      <c r="E512" s="8" t="n"/>
    </row>
    <row r="513">
      <c r="A513" s="6" t="n"/>
      <c r="E513" s="8" t="n"/>
    </row>
    <row r="514">
      <c r="A514" s="6" t="n"/>
      <c r="E514" s="8" t="n"/>
    </row>
    <row r="515">
      <c r="A515" s="6" t="n"/>
      <c r="E515" s="8" t="n"/>
    </row>
    <row r="516">
      <c r="A516" s="6" t="n"/>
      <c r="E516" s="8" t="n"/>
    </row>
    <row r="517">
      <c r="A517" s="6" t="n"/>
      <c r="E517" s="8" t="n"/>
    </row>
    <row r="518">
      <c r="A518" s="6" t="n"/>
      <c r="E518" s="8" t="n"/>
    </row>
    <row r="519">
      <c r="A519" s="6" t="n"/>
      <c r="E519" s="8" t="n"/>
    </row>
    <row r="520">
      <c r="A520" s="6" t="n"/>
      <c r="E520" s="8" t="n"/>
    </row>
    <row r="521">
      <c r="A521" s="6" t="n"/>
      <c r="E521" s="8" t="n"/>
    </row>
    <row r="522">
      <c r="A522" s="6" t="n"/>
      <c r="E522" s="8" t="n"/>
    </row>
    <row r="523">
      <c r="A523" s="6" t="n"/>
      <c r="E523" s="8" t="n"/>
    </row>
    <row r="524">
      <c r="A524" s="6" t="n"/>
      <c r="E524" s="8" t="n"/>
    </row>
    <row r="525">
      <c r="A525" s="6" t="n"/>
      <c r="E525" s="8" t="n"/>
    </row>
    <row r="526">
      <c r="A526" s="6" t="n"/>
      <c r="E526" s="8" t="n"/>
    </row>
    <row r="527">
      <c r="A527" s="6" t="n"/>
      <c r="E527" s="8" t="n"/>
    </row>
    <row r="528">
      <c r="A528" s="6" t="n"/>
      <c r="E528" s="8" t="n"/>
    </row>
    <row r="529">
      <c r="A529" s="6" t="n"/>
      <c r="E529" s="8" t="n"/>
    </row>
    <row r="530">
      <c r="A530" s="6" t="n"/>
      <c r="E530" s="8" t="n"/>
    </row>
    <row r="531">
      <c r="A531" s="6" t="n"/>
      <c r="E531" s="8" t="n"/>
    </row>
    <row r="532">
      <c r="A532" s="6" t="n"/>
      <c r="E532" s="8" t="n"/>
    </row>
    <row r="533">
      <c r="A533" s="6" t="n"/>
      <c r="E533" s="8" t="n"/>
    </row>
    <row r="534">
      <c r="A534" s="6" t="n"/>
      <c r="E534" s="8" t="n"/>
    </row>
    <row r="535">
      <c r="A535" s="6" t="n"/>
      <c r="E535" s="8" t="n"/>
    </row>
    <row r="536">
      <c r="A536" s="6" t="n"/>
      <c r="E536" s="8" t="n"/>
    </row>
    <row r="537">
      <c r="A537" s="6" t="n"/>
      <c r="E537" s="8" t="n"/>
    </row>
    <row r="538">
      <c r="A538" s="6" t="n"/>
      <c r="E538" s="8" t="n"/>
    </row>
    <row r="539">
      <c r="A539" s="6" t="n"/>
      <c r="E539" s="8" t="n"/>
    </row>
    <row r="540">
      <c r="A540" s="6" t="n"/>
      <c r="E540" s="8" t="n"/>
    </row>
    <row r="541">
      <c r="A541" s="6" t="n"/>
      <c r="E541" s="8" t="n"/>
    </row>
    <row r="542">
      <c r="A542" s="6" t="n"/>
      <c r="E542" s="8" t="n"/>
    </row>
    <row r="543">
      <c r="A543" s="6" t="n"/>
      <c r="E543" s="8" t="n"/>
    </row>
    <row r="544">
      <c r="A544" s="6" t="n"/>
      <c r="E544" s="8" t="n"/>
    </row>
    <row r="545">
      <c r="A545" s="6" t="n"/>
      <c r="E545" s="8" t="n"/>
    </row>
    <row r="546">
      <c r="A546" s="6" t="n"/>
      <c r="E546" s="8" t="n"/>
    </row>
    <row r="547">
      <c r="A547" s="6" t="n"/>
      <c r="E547" s="8" t="n"/>
    </row>
    <row r="548">
      <c r="A548" s="6" t="n"/>
      <c r="E548" s="8" t="n"/>
    </row>
    <row r="549">
      <c r="A549" s="6" t="n"/>
      <c r="E549" s="8" t="n"/>
    </row>
    <row r="550">
      <c r="A550" s="6" t="n"/>
      <c r="E550" s="8" t="n"/>
    </row>
    <row r="551">
      <c r="A551" s="6" t="n"/>
      <c r="E551" s="8" t="n"/>
    </row>
    <row r="552">
      <c r="A552" s="6" t="n"/>
      <c r="E552" s="8" t="n"/>
    </row>
    <row r="553">
      <c r="A553" s="6" t="n"/>
      <c r="E553" s="8" t="n"/>
    </row>
    <row r="554">
      <c r="A554" s="6" t="n"/>
      <c r="E554" s="8" t="n"/>
    </row>
    <row r="555">
      <c r="A555" s="6" t="n"/>
      <c r="E555" s="8" t="n"/>
    </row>
    <row r="556">
      <c r="A556" s="6" t="n"/>
      <c r="E556" s="8" t="n"/>
    </row>
    <row r="557">
      <c r="A557" s="6" t="n"/>
      <c r="E557" s="8" t="n"/>
    </row>
    <row r="558">
      <c r="A558" s="6" t="n"/>
      <c r="E558" s="8" t="n"/>
    </row>
    <row r="559">
      <c r="A559" s="6" t="n"/>
      <c r="E559" s="8" t="n"/>
    </row>
    <row r="560">
      <c r="A560" s="6" t="n"/>
      <c r="E560" s="8" t="n"/>
    </row>
    <row r="561">
      <c r="A561" s="6" t="n"/>
      <c r="E561" s="8" t="n"/>
    </row>
    <row r="562">
      <c r="A562" s="6" t="n"/>
      <c r="E562" s="8" t="n"/>
    </row>
    <row r="563">
      <c r="A563" s="6" t="n"/>
      <c r="E563" s="8" t="n"/>
    </row>
    <row r="564">
      <c r="A564" s="6" t="n"/>
      <c r="E564" s="8" t="n"/>
    </row>
    <row r="565">
      <c r="A565" s="6" t="n"/>
      <c r="E565" s="8" t="n"/>
    </row>
    <row r="566">
      <c r="A566" s="6" t="n"/>
      <c r="E566" s="8" t="n"/>
    </row>
    <row r="567">
      <c r="A567" s="6" t="n"/>
      <c r="E567" s="8" t="n"/>
    </row>
    <row r="568">
      <c r="A568" s="6" t="n"/>
      <c r="E568" s="8" t="n"/>
    </row>
    <row r="569">
      <c r="A569" s="6" t="n"/>
      <c r="E569" s="8" t="n"/>
    </row>
    <row r="570">
      <c r="A570" s="6" t="n"/>
      <c r="E570" s="8" t="n"/>
    </row>
    <row r="571">
      <c r="A571" s="6" t="n"/>
      <c r="E571" s="8" t="n"/>
    </row>
    <row r="572">
      <c r="A572" s="6" t="n"/>
      <c r="E572" s="8" t="n"/>
    </row>
    <row r="573">
      <c r="A573" s="6" t="n"/>
      <c r="E573" s="8" t="n"/>
    </row>
    <row r="574">
      <c r="A574" s="6" t="n"/>
      <c r="E574" s="8" t="n"/>
    </row>
    <row r="575">
      <c r="A575" s="6" t="n"/>
      <c r="E575" s="8" t="n"/>
    </row>
    <row r="576">
      <c r="A576" s="6" t="n"/>
      <c r="E576" s="8" t="n"/>
    </row>
    <row r="577">
      <c r="A577" s="6" t="n"/>
      <c r="E577" s="8" t="n"/>
    </row>
    <row r="578">
      <c r="A578" s="6" t="n"/>
      <c r="E578" s="8" t="n"/>
    </row>
    <row r="579">
      <c r="A579" s="6" t="n"/>
      <c r="E579" s="8" t="n"/>
    </row>
    <row r="580">
      <c r="A580" s="6" t="n"/>
      <c r="E580" s="8" t="n"/>
    </row>
    <row r="581">
      <c r="A581" s="6" t="n"/>
      <c r="E581" s="8" t="n"/>
    </row>
    <row r="582">
      <c r="A582" s="6" t="n"/>
      <c r="E582" s="8" t="n"/>
    </row>
    <row r="583">
      <c r="A583" s="6" t="n"/>
      <c r="E583" s="8" t="n"/>
    </row>
    <row r="584">
      <c r="A584" s="6" t="n"/>
      <c r="E584" s="8" t="n"/>
    </row>
    <row r="585">
      <c r="A585" s="6" t="n"/>
      <c r="E585" s="8" t="n"/>
    </row>
    <row r="586">
      <c r="A586" s="6" t="n"/>
      <c r="E586" s="8" t="n"/>
    </row>
    <row r="587">
      <c r="A587" s="6" t="n"/>
      <c r="E587" s="8" t="n"/>
    </row>
    <row r="588">
      <c r="A588" s="6" t="n"/>
      <c r="E588" s="8" t="n"/>
    </row>
    <row r="589">
      <c r="A589" s="6" t="n"/>
      <c r="E589" s="8" t="n"/>
    </row>
    <row r="590">
      <c r="A590" s="6" t="n"/>
      <c r="E590" s="8" t="n"/>
    </row>
    <row r="591">
      <c r="A591" s="6" t="n"/>
      <c r="E591" s="8" t="n"/>
    </row>
    <row r="592">
      <c r="A592" s="6" t="n"/>
      <c r="E592" s="8" t="n"/>
    </row>
    <row r="593">
      <c r="A593" s="6" t="n"/>
      <c r="E593" s="8" t="n"/>
    </row>
    <row r="594">
      <c r="A594" s="6" t="n"/>
      <c r="E594" s="8" t="n"/>
    </row>
    <row r="595">
      <c r="A595" s="6" t="n"/>
      <c r="E595" s="8" t="n"/>
    </row>
    <row r="596">
      <c r="A596" s="6" t="n"/>
      <c r="E596" s="8" t="n"/>
    </row>
    <row r="597">
      <c r="A597" s="6" t="n"/>
      <c r="E597" s="8" t="n"/>
    </row>
    <row r="598">
      <c r="A598" s="6" t="n"/>
      <c r="E598" s="8" t="n"/>
    </row>
    <row r="599">
      <c r="A599" s="6" t="n"/>
      <c r="E599" s="8" t="n"/>
    </row>
    <row r="600">
      <c r="A600" s="6" t="n"/>
      <c r="E600" s="8" t="n"/>
    </row>
    <row r="601">
      <c r="A601" s="6" t="n"/>
      <c r="E601" s="8" t="n"/>
    </row>
  </sheetData>
  <dataValidations count="3">
    <dataValidation sqref="B2:B601" showDropDown="0" showInputMessage="0" showErrorMessage="0" allowBlank="1" type="list">
      <formula1>'Elenchi'!$D$2:$D$9</formula1>
    </dataValidation>
    <dataValidation sqref="C2:C601" showDropDown="0" showInputMessage="0" showErrorMessage="0" allowBlank="1" type="list">
      <formula1>'Elenchi'!$F$2:$F$14</formula1>
    </dataValidation>
    <dataValidation sqref="F2:F601" showDropDown="0" showInputMessage="0" showErrorMessage="0" allowBlank="1" type="list">
      <formula1>'Elenchi'!$J$2:$J$3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D7D74"/>
    <outlinePr summaryBelow="1" summaryRight="1"/>
    <pageSetUpPr/>
  </sheetPr>
  <dimension ref="A1:F4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6" customWidth="1" min="3" max="3"/>
    <col width="16" customWidth="1" min="4" max="4"/>
    <col width="16" customWidth="1" min="5" max="5"/>
    <col width="12" customWidth="1" min="6" max="6"/>
  </cols>
  <sheetData>
    <row r="1">
      <c r="A1" s="11" t="inlineStr">
        <is>
          <t>Riepilogo dell'anno</t>
        </is>
      </c>
    </row>
    <row r="2">
      <c r="A2" s="12" t="inlineStr">
        <is>
          <t>Anno da visualizzare</t>
        </is>
      </c>
      <c r="B2" s="13" t="n">
        <v>2026</v>
      </c>
    </row>
    <row r="4" ht="32" customHeight="1">
      <c r="A4" s="5" t="inlineStr">
        <is>
          <t>Mese</t>
        </is>
      </c>
      <c r="B4" s="5" t="inlineStr">
        <is>
          <t>Netto delle prenotazioni</t>
        </is>
      </c>
      <c r="C4" s="5" t="inlineStr">
        <is>
          <t>Spese</t>
        </is>
      </c>
      <c r="D4" s="5" t="inlineStr">
        <is>
          <t>Utile</t>
        </is>
      </c>
      <c r="E4" s="5" t="inlineStr">
        <is>
          <t>Notti occupate</t>
        </is>
      </c>
      <c r="F4" s="5" t="inlineStr">
        <is>
          <t>Prenotazioni</t>
        </is>
      </c>
    </row>
    <row r="5">
      <c r="A5" t="inlineStr">
        <is>
          <t>Gennaio</t>
        </is>
      </c>
      <c r="B5" s="8">
        <f>SUMIFS('Prenotazioni'!$K$2:$K$401,'Prenotazioni'!$D$2:$D$401,"&gt;="&amp;DATE($B$2,1,1),'Prenotazioni'!$D$2:$D$401,"&lt;"&amp;DATE($B$2,2,1))</f>
        <v/>
      </c>
      <c r="C5" s="8">
        <f>SUMIFS('Spese'!$E$2:$E$601,'Spese'!$A$2:$A$601,"&gt;="&amp;DATE($B$2,1,1),'Spese'!$A$2:$A$601,"&lt;"&amp;DATE($B$2,2,1))</f>
        <v/>
      </c>
      <c r="D5" s="8">
        <f>B5-C5</f>
        <v/>
      </c>
      <c r="E5" s="7">
        <f>SUMIFS('Prenotazioni'!$F$2:$F$401,'Prenotazioni'!$D$2:$D$401,"&gt;="&amp;DATE($B$2,1,1),'Prenotazioni'!$D$2:$D$401,"&lt;"&amp;DATE($B$2,2,1))</f>
        <v/>
      </c>
      <c r="F5" s="7">
        <f>COUNTIFS('Prenotazioni'!$D$2:$D$401,"&gt;="&amp;DATE($B$2,1,1),'Prenotazioni'!$D$2:$D$401,"&lt;"&amp;DATE($B$2,2,1))</f>
        <v/>
      </c>
    </row>
    <row r="6">
      <c r="A6" t="inlineStr">
        <is>
          <t>Febbraio</t>
        </is>
      </c>
      <c r="B6" s="8">
        <f>SUMIFS('Prenotazioni'!$K$2:$K$401,'Prenotazioni'!$D$2:$D$401,"&gt;="&amp;DATE($B$2,2,1),'Prenotazioni'!$D$2:$D$401,"&lt;"&amp;DATE($B$2,3,1))</f>
        <v/>
      </c>
      <c r="C6" s="8">
        <f>SUMIFS('Spese'!$E$2:$E$601,'Spese'!$A$2:$A$601,"&gt;="&amp;DATE($B$2,2,1),'Spese'!$A$2:$A$601,"&lt;"&amp;DATE($B$2,3,1))</f>
        <v/>
      </c>
      <c r="D6" s="8">
        <f>B6-C6</f>
        <v/>
      </c>
      <c r="E6" s="7">
        <f>SUMIFS('Prenotazioni'!$F$2:$F$401,'Prenotazioni'!$D$2:$D$401,"&gt;="&amp;DATE($B$2,2,1),'Prenotazioni'!$D$2:$D$401,"&lt;"&amp;DATE($B$2,3,1))</f>
        <v/>
      </c>
      <c r="F6" s="7">
        <f>COUNTIFS('Prenotazioni'!$D$2:$D$401,"&gt;="&amp;DATE($B$2,2,1),'Prenotazioni'!$D$2:$D$401,"&lt;"&amp;DATE($B$2,3,1))</f>
        <v/>
      </c>
    </row>
    <row r="7">
      <c r="A7" t="inlineStr">
        <is>
          <t>Marzo</t>
        </is>
      </c>
      <c r="B7" s="8">
        <f>SUMIFS('Prenotazioni'!$K$2:$K$401,'Prenotazioni'!$D$2:$D$401,"&gt;="&amp;DATE($B$2,3,1),'Prenotazioni'!$D$2:$D$401,"&lt;"&amp;DATE($B$2,4,1))</f>
        <v/>
      </c>
      <c r="C7" s="8">
        <f>SUMIFS('Spese'!$E$2:$E$601,'Spese'!$A$2:$A$601,"&gt;="&amp;DATE($B$2,3,1),'Spese'!$A$2:$A$601,"&lt;"&amp;DATE($B$2,4,1))</f>
        <v/>
      </c>
      <c r="D7" s="8">
        <f>B7-C7</f>
        <v/>
      </c>
      <c r="E7" s="7">
        <f>SUMIFS('Prenotazioni'!$F$2:$F$401,'Prenotazioni'!$D$2:$D$401,"&gt;="&amp;DATE($B$2,3,1),'Prenotazioni'!$D$2:$D$401,"&lt;"&amp;DATE($B$2,4,1))</f>
        <v/>
      </c>
      <c r="F7" s="7">
        <f>COUNTIFS('Prenotazioni'!$D$2:$D$401,"&gt;="&amp;DATE($B$2,3,1),'Prenotazioni'!$D$2:$D$401,"&lt;"&amp;DATE($B$2,4,1))</f>
        <v/>
      </c>
    </row>
    <row r="8">
      <c r="A8" t="inlineStr">
        <is>
          <t>Aprile</t>
        </is>
      </c>
      <c r="B8" s="8">
        <f>SUMIFS('Prenotazioni'!$K$2:$K$401,'Prenotazioni'!$D$2:$D$401,"&gt;="&amp;DATE($B$2,4,1),'Prenotazioni'!$D$2:$D$401,"&lt;"&amp;DATE($B$2,5,1))</f>
        <v/>
      </c>
      <c r="C8" s="8">
        <f>SUMIFS('Spese'!$E$2:$E$601,'Spese'!$A$2:$A$601,"&gt;="&amp;DATE($B$2,4,1),'Spese'!$A$2:$A$601,"&lt;"&amp;DATE($B$2,5,1))</f>
        <v/>
      </c>
      <c r="D8" s="8">
        <f>B8-C8</f>
        <v/>
      </c>
      <c r="E8" s="7">
        <f>SUMIFS('Prenotazioni'!$F$2:$F$401,'Prenotazioni'!$D$2:$D$401,"&gt;="&amp;DATE($B$2,4,1),'Prenotazioni'!$D$2:$D$401,"&lt;"&amp;DATE($B$2,5,1))</f>
        <v/>
      </c>
      <c r="F8" s="7">
        <f>COUNTIFS('Prenotazioni'!$D$2:$D$401,"&gt;="&amp;DATE($B$2,4,1),'Prenotazioni'!$D$2:$D$401,"&lt;"&amp;DATE($B$2,5,1))</f>
        <v/>
      </c>
    </row>
    <row r="9">
      <c r="A9" t="inlineStr">
        <is>
          <t>Maggio</t>
        </is>
      </c>
      <c r="B9" s="8">
        <f>SUMIFS('Prenotazioni'!$K$2:$K$401,'Prenotazioni'!$D$2:$D$401,"&gt;="&amp;DATE($B$2,5,1),'Prenotazioni'!$D$2:$D$401,"&lt;"&amp;DATE($B$2,6,1))</f>
        <v/>
      </c>
      <c r="C9" s="8">
        <f>SUMIFS('Spese'!$E$2:$E$601,'Spese'!$A$2:$A$601,"&gt;="&amp;DATE($B$2,5,1),'Spese'!$A$2:$A$601,"&lt;"&amp;DATE($B$2,6,1))</f>
        <v/>
      </c>
      <c r="D9" s="8">
        <f>B9-C9</f>
        <v/>
      </c>
      <c r="E9" s="7">
        <f>SUMIFS('Prenotazioni'!$F$2:$F$401,'Prenotazioni'!$D$2:$D$401,"&gt;="&amp;DATE($B$2,5,1),'Prenotazioni'!$D$2:$D$401,"&lt;"&amp;DATE($B$2,6,1))</f>
        <v/>
      </c>
      <c r="F9" s="7">
        <f>COUNTIFS('Prenotazioni'!$D$2:$D$401,"&gt;="&amp;DATE($B$2,5,1),'Prenotazioni'!$D$2:$D$401,"&lt;"&amp;DATE($B$2,6,1))</f>
        <v/>
      </c>
    </row>
    <row r="10">
      <c r="A10" t="inlineStr">
        <is>
          <t>Giugno</t>
        </is>
      </c>
      <c r="B10" s="8">
        <f>SUMIFS('Prenotazioni'!$K$2:$K$401,'Prenotazioni'!$D$2:$D$401,"&gt;="&amp;DATE($B$2,6,1),'Prenotazioni'!$D$2:$D$401,"&lt;"&amp;DATE($B$2,7,1))</f>
        <v/>
      </c>
      <c r="C10" s="8">
        <f>SUMIFS('Spese'!$E$2:$E$601,'Spese'!$A$2:$A$601,"&gt;="&amp;DATE($B$2,6,1),'Spese'!$A$2:$A$601,"&lt;"&amp;DATE($B$2,7,1))</f>
        <v/>
      </c>
      <c r="D10" s="8">
        <f>B10-C10</f>
        <v/>
      </c>
      <c r="E10" s="7">
        <f>SUMIFS('Prenotazioni'!$F$2:$F$401,'Prenotazioni'!$D$2:$D$401,"&gt;="&amp;DATE($B$2,6,1),'Prenotazioni'!$D$2:$D$401,"&lt;"&amp;DATE($B$2,7,1))</f>
        <v/>
      </c>
      <c r="F10" s="7">
        <f>COUNTIFS('Prenotazioni'!$D$2:$D$401,"&gt;="&amp;DATE($B$2,6,1),'Prenotazioni'!$D$2:$D$401,"&lt;"&amp;DATE($B$2,7,1))</f>
        <v/>
      </c>
    </row>
    <row r="11">
      <c r="A11" t="inlineStr">
        <is>
          <t>Luglio</t>
        </is>
      </c>
      <c r="B11" s="8">
        <f>SUMIFS('Prenotazioni'!$K$2:$K$401,'Prenotazioni'!$D$2:$D$401,"&gt;="&amp;DATE($B$2,7,1),'Prenotazioni'!$D$2:$D$401,"&lt;"&amp;DATE($B$2,8,1))</f>
        <v/>
      </c>
      <c r="C11" s="8">
        <f>SUMIFS('Spese'!$E$2:$E$601,'Spese'!$A$2:$A$601,"&gt;="&amp;DATE($B$2,7,1),'Spese'!$A$2:$A$601,"&lt;"&amp;DATE($B$2,8,1))</f>
        <v/>
      </c>
      <c r="D11" s="8">
        <f>B11-C11</f>
        <v/>
      </c>
      <c r="E11" s="7">
        <f>SUMIFS('Prenotazioni'!$F$2:$F$401,'Prenotazioni'!$D$2:$D$401,"&gt;="&amp;DATE($B$2,7,1),'Prenotazioni'!$D$2:$D$401,"&lt;"&amp;DATE($B$2,8,1))</f>
        <v/>
      </c>
      <c r="F11" s="7">
        <f>COUNTIFS('Prenotazioni'!$D$2:$D$401,"&gt;="&amp;DATE($B$2,7,1),'Prenotazioni'!$D$2:$D$401,"&lt;"&amp;DATE($B$2,8,1))</f>
        <v/>
      </c>
    </row>
    <row r="12">
      <c r="A12" t="inlineStr">
        <is>
          <t>Agosto</t>
        </is>
      </c>
      <c r="B12" s="8">
        <f>SUMIFS('Prenotazioni'!$K$2:$K$401,'Prenotazioni'!$D$2:$D$401,"&gt;="&amp;DATE($B$2,8,1),'Prenotazioni'!$D$2:$D$401,"&lt;"&amp;DATE($B$2,9,1))</f>
        <v/>
      </c>
      <c r="C12" s="8">
        <f>SUMIFS('Spese'!$E$2:$E$601,'Spese'!$A$2:$A$601,"&gt;="&amp;DATE($B$2,8,1),'Spese'!$A$2:$A$601,"&lt;"&amp;DATE($B$2,9,1))</f>
        <v/>
      </c>
      <c r="D12" s="8">
        <f>B12-C12</f>
        <v/>
      </c>
      <c r="E12" s="7">
        <f>SUMIFS('Prenotazioni'!$F$2:$F$401,'Prenotazioni'!$D$2:$D$401,"&gt;="&amp;DATE($B$2,8,1),'Prenotazioni'!$D$2:$D$401,"&lt;"&amp;DATE($B$2,9,1))</f>
        <v/>
      </c>
      <c r="F12" s="7">
        <f>COUNTIFS('Prenotazioni'!$D$2:$D$401,"&gt;="&amp;DATE($B$2,8,1),'Prenotazioni'!$D$2:$D$401,"&lt;"&amp;DATE($B$2,9,1))</f>
        <v/>
      </c>
    </row>
    <row r="13">
      <c r="A13" t="inlineStr">
        <is>
          <t>Settembre</t>
        </is>
      </c>
      <c r="B13" s="8">
        <f>SUMIFS('Prenotazioni'!$K$2:$K$401,'Prenotazioni'!$D$2:$D$401,"&gt;="&amp;DATE($B$2,9,1),'Prenotazioni'!$D$2:$D$401,"&lt;"&amp;DATE($B$2,10,1))</f>
        <v/>
      </c>
      <c r="C13" s="8">
        <f>SUMIFS('Spese'!$E$2:$E$601,'Spese'!$A$2:$A$601,"&gt;="&amp;DATE($B$2,9,1),'Spese'!$A$2:$A$601,"&lt;"&amp;DATE($B$2,10,1))</f>
        <v/>
      </c>
      <c r="D13" s="8">
        <f>B13-C13</f>
        <v/>
      </c>
      <c r="E13" s="7">
        <f>SUMIFS('Prenotazioni'!$F$2:$F$401,'Prenotazioni'!$D$2:$D$401,"&gt;="&amp;DATE($B$2,9,1),'Prenotazioni'!$D$2:$D$401,"&lt;"&amp;DATE($B$2,10,1))</f>
        <v/>
      </c>
      <c r="F13" s="7">
        <f>COUNTIFS('Prenotazioni'!$D$2:$D$401,"&gt;="&amp;DATE($B$2,9,1),'Prenotazioni'!$D$2:$D$401,"&lt;"&amp;DATE($B$2,10,1))</f>
        <v/>
      </c>
    </row>
    <row r="14">
      <c r="A14" t="inlineStr">
        <is>
          <t>Ottobre</t>
        </is>
      </c>
      <c r="B14" s="8">
        <f>SUMIFS('Prenotazioni'!$K$2:$K$401,'Prenotazioni'!$D$2:$D$401,"&gt;="&amp;DATE($B$2,10,1),'Prenotazioni'!$D$2:$D$401,"&lt;"&amp;DATE($B$2,11,1))</f>
        <v/>
      </c>
      <c r="C14" s="8">
        <f>SUMIFS('Spese'!$E$2:$E$601,'Spese'!$A$2:$A$601,"&gt;="&amp;DATE($B$2,10,1),'Spese'!$A$2:$A$601,"&lt;"&amp;DATE($B$2,11,1))</f>
        <v/>
      </c>
      <c r="D14" s="8">
        <f>B14-C14</f>
        <v/>
      </c>
      <c r="E14" s="7">
        <f>SUMIFS('Prenotazioni'!$F$2:$F$401,'Prenotazioni'!$D$2:$D$401,"&gt;="&amp;DATE($B$2,10,1),'Prenotazioni'!$D$2:$D$401,"&lt;"&amp;DATE($B$2,11,1))</f>
        <v/>
      </c>
      <c r="F14" s="7">
        <f>COUNTIFS('Prenotazioni'!$D$2:$D$401,"&gt;="&amp;DATE($B$2,10,1),'Prenotazioni'!$D$2:$D$401,"&lt;"&amp;DATE($B$2,11,1))</f>
        <v/>
      </c>
    </row>
    <row r="15">
      <c r="A15" t="inlineStr">
        <is>
          <t>Novembre</t>
        </is>
      </c>
      <c r="B15" s="8">
        <f>SUMIFS('Prenotazioni'!$K$2:$K$401,'Prenotazioni'!$D$2:$D$401,"&gt;="&amp;DATE($B$2,11,1),'Prenotazioni'!$D$2:$D$401,"&lt;"&amp;DATE($B$2,12,1))</f>
        <v/>
      </c>
      <c r="C15" s="8">
        <f>SUMIFS('Spese'!$E$2:$E$601,'Spese'!$A$2:$A$601,"&gt;="&amp;DATE($B$2,11,1),'Spese'!$A$2:$A$601,"&lt;"&amp;DATE($B$2,12,1))</f>
        <v/>
      </c>
      <c r="D15" s="8">
        <f>B15-C15</f>
        <v/>
      </c>
      <c r="E15" s="7">
        <f>SUMIFS('Prenotazioni'!$F$2:$F$401,'Prenotazioni'!$D$2:$D$401,"&gt;="&amp;DATE($B$2,11,1),'Prenotazioni'!$D$2:$D$401,"&lt;"&amp;DATE($B$2,12,1))</f>
        <v/>
      </c>
      <c r="F15" s="7">
        <f>COUNTIFS('Prenotazioni'!$D$2:$D$401,"&gt;="&amp;DATE($B$2,11,1),'Prenotazioni'!$D$2:$D$401,"&lt;"&amp;DATE($B$2,12,1))</f>
        <v/>
      </c>
    </row>
    <row r="16">
      <c r="A16" t="inlineStr">
        <is>
          <t>Dicembre</t>
        </is>
      </c>
      <c r="B16" s="8">
        <f>SUMIFS('Prenotazioni'!$K$2:$K$401,'Prenotazioni'!$D$2:$D$401,"&gt;="&amp;DATE($B$2,12,1),'Prenotazioni'!$D$2:$D$401,"&lt;"&amp;DATE($B$2,13,1))</f>
        <v/>
      </c>
      <c r="C16" s="8">
        <f>SUMIFS('Spese'!$E$2:$E$601,'Spese'!$A$2:$A$601,"&gt;="&amp;DATE($B$2,12,1),'Spese'!$A$2:$A$601,"&lt;"&amp;DATE($B$2,13,1))</f>
        <v/>
      </c>
      <c r="D16" s="8">
        <f>B16-C16</f>
        <v/>
      </c>
      <c r="E16" s="7">
        <f>SUMIFS('Prenotazioni'!$F$2:$F$401,'Prenotazioni'!$D$2:$D$401,"&gt;="&amp;DATE($B$2,12,1),'Prenotazioni'!$D$2:$D$401,"&lt;"&amp;DATE($B$2,13,1))</f>
        <v/>
      </c>
      <c r="F16" s="7">
        <f>COUNTIFS('Prenotazioni'!$D$2:$D$401,"&gt;="&amp;DATE($B$2,12,1),'Prenotazioni'!$D$2:$D$401,"&lt;"&amp;DATE($B$2,13,1))</f>
        <v/>
      </c>
    </row>
    <row r="17">
      <c r="A17" s="14" t="inlineStr">
        <is>
          <t>TOTALE</t>
        </is>
      </c>
      <c r="B17" s="15">
        <f>SUM(B5:B16)</f>
        <v/>
      </c>
      <c r="C17" s="15">
        <f>SUM(C5:C16)</f>
        <v/>
      </c>
      <c r="D17" s="15">
        <f>SUM(D5:D16)</f>
        <v/>
      </c>
      <c r="E17" s="16">
        <f>SUM(E5:E16)</f>
        <v/>
      </c>
      <c r="F17" s="16">
        <f>SUM(F5:F16)</f>
        <v/>
      </c>
    </row>
    <row r="19">
      <c r="A19" s="17" t="inlineStr">
        <is>
          <t>Per alloggio</t>
        </is>
      </c>
    </row>
    <row r="20" ht="32" customHeight="1">
      <c r="A20" s="5" t="inlineStr">
        <is>
          <t>Alloggio</t>
        </is>
      </c>
      <c r="B20" s="5" t="inlineStr">
        <is>
          <t>Netto delle prenotazioni</t>
        </is>
      </c>
      <c r="C20" s="5" t="inlineStr">
        <is>
          <t>Spese</t>
        </is>
      </c>
      <c r="D20" s="5" t="inlineStr">
        <is>
          <t>Utile</t>
        </is>
      </c>
    </row>
    <row r="21">
      <c r="A21">
        <f>IF('Elenchi'!D2="","",'Elenchi'!D2)</f>
        <v/>
      </c>
      <c r="B21" s="8">
        <f>IF($A21="","",SUMIFS('Prenotazioni'!$K$2:$K$401,'Prenotazioni'!$A$2:$A$401,$A21,'Prenotazioni'!$D$2:$D$401,"&gt;="&amp;DATE($B$2,1,1),'Prenotazioni'!$D$2:$D$401,"&lt;"&amp;DATE($B$2+1,1,1)))</f>
        <v/>
      </c>
      <c r="C21" s="8">
        <f>IF($A21="","",SUMIFS('Spese'!$E$2:$E$601,'Spese'!$B$2:$B$601,$A21,'Spese'!$A$2:$A$601,"&gt;="&amp;DATE($B$2,1,1),'Spese'!$A$2:$A$601,"&lt;"&amp;DATE($B$2+1,1,1)))</f>
        <v/>
      </c>
      <c r="D21" s="8">
        <f>IF($A21="","",N(B21)-N(C21))</f>
        <v/>
      </c>
    </row>
    <row r="22">
      <c r="A22">
        <f>IF('Elenchi'!D3="","",'Elenchi'!D3)</f>
        <v/>
      </c>
      <c r="B22" s="8">
        <f>IF($A22="","",SUMIFS('Prenotazioni'!$K$2:$K$401,'Prenotazioni'!$A$2:$A$401,$A22,'Prenotazioni'!$D$2:$D$401,"&gt;="&amp;DATE($B$2,1,1),'Prenotazioni'!$D$2:$D$401,"&lt;"&amp;DATE($B$2+1,1,1)))</f>
        <v/>
      </c>
      <c r="C22" s="8">
        <f>IF($A22="","",SUMIFS('Spese'!$E$2:$E$601,'Spese'!$B$2:$B$601,$A22,'Spese'!$A$2:$A$601,"&gt;="&amp;DATE($B$2,1,1),'Spese'!$A$2:$A$601,"&lt;"&amp;DATE($B$2+1,1,1)))</f>
        <v/>
      </c>
      <c r="D22" s="8">
        <f>IF($A22="","",N(B22)-N(C22))</f>
        <v/>
      </c>
    </row>
    <row r="23">
      <c r="A23">
        <f>IF('Elenchi'!D4="","",'Elenchi'!D4)</f>
        <v/>
      </c>
      <c r="B23" s="8">
        <f>IF($A23="","",SUMIFS('Prenotazioni'!$K$2:$K$401,'Prenotazioni'!$A$2:$A$401,$A23,'Prenotazioni'!$D$2:$D$401,"&gt;="&amp;DATE($B$2,1,1),'Prenotazioni'!$D$2:$D$401,"&lt;"&amp;DATE($B$2+1,1,1)))</f>
        <v/>
      </c>
      <c r="C23" s="8">
        <f>IF($A23="","",SUMIFS('Spese'!$E$2:$E$601,'Spese'!$B$2:$B$601,$A23,'Spese'!$A$2:$A$601,"&gt;="&amp;DATE($B$2,1,1),'Spese'!$A$2:$A$601,"&lt;"&amp;DATE($B$2+1,1,1)))</f>
        <v/>
      </c>
      <c r="D23" s="8">
        <f>IF($A23="","",N(B23)-N(C23))</f>
        <v/>
      </c>
    </row>
    <row r="24">
      <c r="A24">
        <f>IF('Elenchi'!D5="","",'Elenchi'!D5)</f>
        <v/>
      </c>
      <c r="B24" s="8">
        <f>IF($A24="","",SUMIFS('Prenotazioni'!$K$2:$K$401,'Prenotazioni'!$A$2:$A$401,$A24,'Prenotazioni'!$D$2:$D$401,"&gt;="&amp;DATE($B$2,1,1),'Prenotazioni'!$D$2:$D$401,"&lt;"&amp;DATE($B$2+1,1,1)))</f>
        <v/>
      </c>
      <c r="C24" s="8">
        <f>IF($A24="","",SUMIFS('Spese'!$E$2:$E$601,'Spese'!$B$2:$B$601,$A24,'Spese'!$A$2:$A$601,"&gt;="&amp;DATE($B$2,1,1),'Spese'!$A$2:$A$601,"&lt;"&amp;DATE($B$2+1,1,1)))</f>
        <v/>
      </c>
      <c r="D24" s="8">
        <f>IF($A24="","",N(B24)-N(C24))</f>
        <v/>
      </c>
    </row>
    <row r="25">
      <c r="A25">
        <f>IF('Elenchi'!D6="","",'Elenchi'!D6)</f>
        <v/>
      </c>
      <c r="B25" s="8">
        <f>IF($A25="","",SUMIFS('Prenotazioni'!$K$2:$K$401,'Prenotazioni'!$A$2:$A$401,$A25,'Prenotazioni'!$D$2:$D$401,"&gt;="&amp;DATE($B$2,1,1),'Prenotazioni'!$D$2:$D$401,"&lt;"&amp;DATE($B$2+1,1,1)))</f>
        <v/>
      </c>
      <c r="C25" s="8">
        <f>IF($A25="","",SUMIFS('Spese'!$E$2:$E$601,'Spese'!$B$2:$B$601,$A25,'Spese'!$A$2:$A$601,"&gt;="&amp;DATE($B$2,1,1),'Spese'!$A$2:$A$601,"&lt;"&amp;DATE($B$2+1,1,1)))</f>
        <v/>
      </c>
      <c r="D25" s="8">
        <f>IF($A25="","",N(B25)-N(C25))</f>
        <v/>
      </c>
    </row>
    <row r="26">
      <c r="A26">
        <f>IF('Elenchi'!D7="","",'Elenchi'!D7)</f>
        <v/>
      </c>
      <c r="B26" s="8">
        <f>IF($A26="","",SUMIFS('Prenotazioni'!$K$2:$K$401,'Prenotazioni'!$A$2:$A$401,$A26,'Prenotazioni'!$D$2:$D$401,"&gt;="&amp;DATE($B$2,1,1),'Prenotazioni'!$D$2:$D$401,"&lt;"&amp;DATE($B$2+1,1,1)))</f>
        <v/>
      </c>
      <c r="C26" s="8">
        <f>IF($A26="","",SUMIFS('Spese'!$E$2:$E$601,'Spese'!$B$2:$B$601,$A26,'Spese'!$A$2:$A$601,"&gt;="&amp;DATE($B$2,1,1),'Spese'!$A$2:$A$601,"&lt;"&amp;DATE($B$2+1,1,1)))</f>
        <v/>
      </c>
      <c r="D26" s="8">
        <f>IF($A26="","",N(B26)-N(C26))</f>
        <v/>
      </c>
    </row>
    <row r="27">
      <c r="A27">
        <f>IF('Elenchi'!D8="","",'Elenchi'!D8)</f>
        <v/>
      </c>
      <c r="B27" s="8">
        <f>IF($A27="","",SUMIFS('Prenotazioni'!$K$2:$K$401,'Prenotazioni'!$A$2:$A$401,$A27,'Prenotazioni'!$D$2:$D$401,"&gt;="&amp;DATE($B$2,1,1),'Prenotazioni'!$D$2:$D$401,"&lt;"&amp;DATE($B$2+1,1,1)))</f>
        <v/>
      </c>
      <c r="C27" s="8">
        <f>IF($A27="","",SUMIFS('Spese'!$E$2:$E$601,'Spese'!$B$2:$B$601,$A27,'Spese'!$A$2:$A$601,"&gt;="&amp;DATE($B$2,1,1),'Spese'!$A$2:$A$601,"&lt;"&amp;DATE($B$2+1,1,1)))</f>
        <v/>
      </c>
      <c r="D27" s="8">
        <f>IF($A27="","",N(B27)-N(C27))</f>
        <v/>
      </c>
    </row>
    <row r="28">
      <c r="A28">
        <f>IF('Elenchi'!D9="","",'Elenchi'!D9)</f>
        <v/>
      </c>
      <c r="B28" s="8">
        <f>IF($A28="","",SUMIFS('Prenotazioni'!$K$2:$K$401,'Prenotazioni'!$A$2:$A$401,$A28,'Prenotazioni'!$D$2:$D$401,"&gt;="&amp;DATE($B$2,1,1),'Prenotazioni'!$D$2:$D$401,"&lt;"&amp;DATE($B$2+1,1,1)))</f>
        <v/>
      </c>
      <c r="C28" s="8">
        <f>IF($A28="","",SUMIFS('Spese'!$E$2:$E$601,'Spese'!$B$2:$B$601,$A28,'Spese'!$A$2:$A$601,"&gt;="&amp;DATE($B$2,1,1),'Spese'!$A$2:$A$601,"&lt;"&amp;DATE($B$2+1,1,1)))</f>
        <v/>
      </c>
      <c r="D28" s="8">
        <f>IF($A28="","",N(B28)-N(C28))</f>
        <v/>
      </c>
    </row>
    <row r="30">
      <c r="A30" s="17" t="inlineStr">
        <is>
          <t>Per canale — la tabella che quasi nessun foglio porta con sé</t>
        </is>
      </c>
    </row>
    <row r="31" ht="32" customHeight="1">
      <c r="A31" s="5" t="inlineStr">
        <is>
          <t>Canale</t>
        </is>
      </c>
      <c r="B31" s="5" t="inlineStr">
        <is>
          <t>Prenotazioni</t>
        </is>
      </c>
      <c r="C31" s="5" t="inlineStr">
        <is>
          <t>Netto per te</t>
        </is>
      </c>
      <c r="D31" s="5" t="inlineStr">
        <is>
          <t>Commissione pagata</t>
        </is>
      </c>
    </row>
    <row r="32">
      <c r="A32">
        <f>IF('Elenchi'!A2="","",'Elenchi'!A2)</f>
        <v/>
      </c>
      <c r="B32" s="7">
        <f>IF($A32="","",COUNTIFS('Prenotazioni'!$B$2:$B$401,$A32,'Prenotazioni'!$D$2:$D$401,"&gt;="&amp;DATE($B$2,1,1),'Prenotazioni'!$D$2:$D$401,"&lt;"&amp;DATE($B$2+1,1,1)))</f>
        <v/>
      </c>
      <c r="C32" s="8">
        <f>IF($A32="","",SUMIFS('Prenotazioni'!$K$2:$K$401,'Prenotazioni'!$B$2:$B$401,$A32,'Prenotazioni'!$D$2:$D$401,"&gt;="&amp;DATE($B$2,1,1),'Prenotazioni'!$D$2:$D$401,"&lt;"&amp;DATE($B$2+1,1,1)))</f>
        <v/>
      </c>
      <c r="D32" s="8">
        <f>IF($A32="","",SUMIFS('Prenotazioni'!$J$2:$J$401,'Prenotazioni'!$B$2:$B$401,$A32,'Prenotazioni'!$D$2:$D$401,"&gt;="&amp;DATE($B$2,1,1),'Prenotazioni'!$D$2:$D$401,"&lt;"&amp;DATE($B$2+1,1,1)))</f>
        <v/>
      </c>
    </row>
    <row r="33">
      <c r="A33">
        <f>IF('Elenchi'!A3="","",'Elenchi'!A3)</f>
        <v/>
      </c>
      <c r="B33" s="7">
        <f>IF($A33="","",COUNTIFS('Prenotazioni'!$B$2:$B$401,$A33,'Prenotazioni'!$D$2:$D$401,"&gt;="&amp;DATE($B$2,1,1),'Prenotazioni'!$D$2:$D$401,"&lt;"&amp;DATE($B$2+1,1,1)))</f>
        <v/>
      </c>
      <c r="C33" s="8">
        <f>IF($A33="","",SUMIFS('Prenotazioni'!$K$2:$K$401,'Prenotazioni'!$B$2:$B$401,$A33,'Prenotazioni'!$D$2:$D$401,"&gt;="&amp;DATE($B$2,1,1),'Prenotazioni'!$D$2:$D$401,"&lt;"&amp;DATE($B$2+1,1,1)))</f>
        <v/>
      </c>
      <c r="D33" s="8">
        <f>IF($A33="","",SUMIFS('Prenotazioni'!$J$2:$J$401,'Prenotazioni'!$B$2:$B$401,$A33,'Prenotazioni'!$D$2:$D$401,"&gt;="&amp;DATE($B$2,1,1),'Prenotazioni'!$D$2:$D$401,"&lt;"&amp;DATE($B$2+1,1,1)))</f>
        <v/>
      </c>
    </row>
    <row r="34">
      <c r="A34">
        <f>IF('Elenchi'!A4="","",'Elenchi'!A4)</f>
        <v/>
      </c>
      <c r="B34" s="7">
        <f>IF($A34="","",COUNTIFS('Prenotazioni'!$B$2:$B$401,$A34,'Prenotazioni'!$D$2:$D$401,"&gt;="&amp;DATE($B$2,1,1),'Prenotazioni'!$D$2:$D$401,"&lt;"&amp;DATE($B$2+1,1,1)))</f>
        <v/>
      </c>
      <c r="C34" s="8">
        <f>IF($A34="","",SUMIFS('Prenotazioni'!$K$2:$K$401,'Prenotazioni'!$B$2:$B$401,$A34,'Prenotazioni'!$D$2:$D$401,"&gt;="&amp;DATE($B$2,1,1),'Prenotazioni'!$D$2:$D$401,"&lt;"&amp;DATE($B$2+1,1,1)))</f>
        <v/>
      </c>
      <c r="D34" s="8">
        <f>IF($A34="","",SUMIFS('Prenotazioni'!$J$2:$J$401,'Prenotazioni'!$B$2:$B$401,$A34,'Prenotazioni'!$D$2:$D$401,"&gt;="&amp;DATE($B$2,1,1),'Prenotazioni'!$D$2:$D$401,"&lt;"&amp;DATE($B$2+1,1,1)))</f>
        <v/>
      </c>
    </row>
    <row r="35">
      <c r="A35">
        <f>IF('Elenchi'!A5="","",'Elenchi'!A5)</f>
        <v/>
      </c>
      <c r="B35" s="7">
        <f>IF($A35="","",COUNTIFS('Prenotazioni'!$B$2:$B$401,$A35,'Prenotazioni'!$D$2:$D$401,"&gt;="&amp;DATE($B$2,1,1),'Prenotazioni'!$D$2:$D$401,"&lt;"&amp;DATE($B$2+1,1,1)))</f>
        <v/>
      </c>
      <c r="C35" s="8">
        <f>IF($A35="","",SUMIFS('Prenotazioni'!$K$2:$K$401,'Prenotazioni'!$B$2:$B$401,$A35,'Prenotazioni'!$D$2:$D$401,"&gt;="&amp;DATE($B$2,1,1),'Prenotazioni'!$D$2:$D$401,"&lt;"&amp;DATE($B$2+1,1,1)))</f>
        <v/>
      </c>
      <c r="D35" s="8">
        <f>IF($A35="","",SUMIFS('Prenotazioni'!$J$2:$J$401,'Prenotazioni'!$B$2:$B$401,$A35,'Prenotazioni'!$D$2:$D$401,"&gt;="&amp;DATE($B$2,1,1),'Prenotazioni'!$D$2:$D$401,"&lt;"&amp;DATE($B$2+1,1,1)))</f>
        <v/>
      </c>
    </row>
    <row r="36">
      <c r="A36">
        <f>IF('Elenchi'!A6="","",'Elenchi'!A6)</f>
        <v/>
      </c>
      <c r="B36" s="7">
        <f>IF($A36="","",COUNTIFS('Prenotazioni'!$B$2:$B$401,$A36,'Prenotazioni'!$D$2:$D$401,"&gt;="&amp;DATE($B$2,1,1),'Prenotazioni'!$D$2:$D$401,"&lt;"&amp;DATE($B$2+1,1,1)))</f>
        <v/>
      </c>
      <c r="C36" s="8">
        <f>IF($A36="","",SUMIFS('Prenotazioni'!$K$2:$K$401,'Prenotazioni'!$B$2:$B$401,$A36,'Prenotazioni'!$D$2:$D$401,"&gt;="&amp;DATE($B$2,1,1),'Prenotazioni'!$D$2:$D$401,"&lt;"&amp;DATE($B$2+1,1,1)))</f>
        <v/>
      </c>
      <c r="D36" s="8">
        <f>IF($A36="","",SUMIFS('Prenotazioni'!$J$2:$J$401,'Prenotazioni'!$B$2:$B$401,$A36,'Prenotazioni'!$D$2:$D$401,"&gt;="&amp;DATE($B$2,1,1),'Prenotazioni'!$D$2:$D$401,"&lt;"&amp;DATE($B$2+1,1,1)))</f>
        <v/>
      </c>
    </row>
    <row r="37">
      <c r="A37">
        <f>IF('Elenchi'!A7="","",'Elenchi'!A7)</f>
        <v/>
      </c>
      <c r="B37" s="7">
        <f>IF($A37="","",COUNTIFS('Prenotazioni'!$B$2:$B$401,$A37,'Prenotazioni'!$D$2:$D$401,"&gt;="&amp;DATE($B$2,1,1),'Prenotazioni'!$D$2:$D$401,"&lt;"&amp;DATE($B$2+1,1,1)))</f>
        <v/>
      </c>
      <c r="C37" s="8">
        <f>IF($A37="","",SUMIFS('Prenotazioni'!$K$2:$K$401,'Prenotazioni'!$B$2:$B$401,$A37,'Prenotazioni'!$D$2:$D$401,"&gt;="&amp;DATE($B$2,1,1),'Prenotazioni'!$D$2:$D$401,"&lt;"&amp;DATE($B$2+1,1,1)))</f>
        <v/>
      </c>
      <c r="D37" s="8">
        <f>IF($A37="","",SUMIFS('Prenotazioni'!$J$2:$J$401,'Prenotazioni'!$B$2:$B$401,$A37,'Prenotazioni'!$D$2:$D$401,"&gt;="&amp;DATE($B$2,1,1),'Prenotazioni'!$D$2:$D$401,"&lt;"&amp;DATE($B$2+1,1,1)))</f>
        <v/>
      </c>
    </row>
    <row r="39">
      <c r="A39" s="14" t="inlineStr">
        <is>
          <t>Da incassare (tutti gli anni)</t>
        </is>
      </c>
      <c r="B39" s="8">
        <f>SUMIFS('Prenotazioni'!$K$2:$K$401,'Prenotazioni'!$N$2:$N$401,"No")</f>
        <v/>
      </c>
    </row>
    <row r="40">
      <c r="A40" s="14" t="inlineStr">
        <is>
          <t>Imposta di soggiorno incassata, da riversare</t>
        </is>
      </c>
      <c r="B40" s="8">
        <f>SUMIFS('Prenotazioni'!$L$2:$L$401,'Prenotazioni'!$D$2:$D$401,"&gt;="&amp;DATE($B$2,1,1),'Prenotazioni'!$D$2:$D$401,"&lt;"&amp;DATE($B$2+1,1,1))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0D7D74"/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3" customWidth="1" min="3" max="3"/>
    <col width="26" customWidth="1" min="4" max="4"/>
    <col width="3" customWidth="1" min="5" max="5"/>
    <col width="30" customWidth="1" min="6" max="6"/>
    <col width="3" customWidth="1" min="7" max="7"/>
    <col width="12" customWidth="1" min="8" max="8"/>
    <col width="3" customWidth="1" min="9" max="9"/>
    <col width="13" customWidth="1" min="10" max="10"/>
  </cols>
  <sheetData>
    <row r="1" ht="32" customHeight="1">
      <c r="A1" s="5" t="inlineStr">
        <is>
          <t>Canale</t>
        </is>
      </c>
      <c r="B1" s="5" t="inlineStr">
        <is>
          <t>Commissione % tipica</t>
        </is>
      </c>
      <c r="C1" s="5" t="n"/>
      <c r="D1" s="5" t="inlineStr">
        <is>
          <t>Alloggio</t>
        </is>
      </c>
      <c r="E1" s="5" t="n"/>
      <c r="F1" s="5" t="inlineStr">
        <is>
          <t>Categoria di spesa</t>
        </is>
      </c>
      <c r="G1" s="5" t="n"/>
      <c r="H1" s="5" t="inlineStr">
        <is>
          <t>Incassato?</t>
        </is>
      </c>
      <c r="I1" s="5" t="n"/>
      <c r="J1" s="5" t="inlineStr">
        <is>
          <t>Deducibile?</t>
        </is>
      </c>
    </row>
    <row r="2">
      <c r="A2" t="inlineStr">
        <is>
          <t>Airbnb (commissione condivisa)</t>
        </is>
      </c>
      <c r="B2" s="9" t="n">
        <v>0.03</v>
      </c>
      <c r="D2" t="inlineStr">
        <is>
          <t>Appartamento centro</t>
        </is>
      </c>
      <c r="F2" t="inlineStr">
        <is>
          <t>Pulizie</t>
        </is>
      </c>
      <c r="H2" t="inlineStr">
        <is>
          <t>Sì</t>
        </is>
      </c>
      <c r="J2" t="inlineStr">
        <is>
          <t>Sì</t>
        </is>
      </c>
    </row>
    <row r="3">
      <c r="A3" t="inlineStr">
        <is>
          <t>Airbnb (solo host)</t>
        </is>
      </c>
      <c r="B3" s="9" t="n">
        <v>0.15</v>
      </c>
      <c r="D3" t="inlineStr">
        <is>
          <t>Casa al mare</t>
        </is>
      </c>
      <c r="F3" t="inlineStr">
        <is>
          <t>Lavanderia</t>
        </is>
      </c>
      <c r="H3" t="inlineStr">
        <is>
          <t>No</t>
        </is>
      </c>
      <c r="J3" t="inlineStr">
        <is>
          <t>No</t>
        </is>
      </c>
    </row>
    <row r="4">
      <c r="A4" t="inlineStr">
        <is>
          <t>Booking.com</t>
        </is>
      </c>
      <c r="B4" s="9" t="n">
        <v>0.15</v>
      </c>
      <c r="F4" t="inlineStr">
        <is>
          <t>Utenze (luce, acqua, gas)</t>
        </is>
      </c>
    </row>
    <row r="5">
      <c r="A5" t="inlineStr">
        <is>
          <t>Vrbo</t>
        </is>
      </c>
      <c r="B5" s="9" t="n">
        <v>0.08</v>
      </c>
      <c r="F5" t="inlineStr">
        <is>
          <t>Internet</t>
        </is>
      </c>
    </row>
    <row r="6">
      <c r="A6" t="inlineStr">
        <is>
          <t>Prenotazione diretta</t>
        </is>
      </c>
      <c r="B6" s="9" t="n">
        <v>0</v>
      </c>
      <c r="F6" t="inlineStr">
        <is>
          <t>Materiali di consumo e cortesia</t>
        </is>
      </c>
    </row>
    <row r="7">
      <c r="A7" t="inlineStr">
        <is>
          <t>Altro canale</t>
        </is>
      </c>
      <c r="B7" s="9" t="n">
        <v>0</v>
      </c>
      <c r="F7" t="inlineStr">
        <is>
          <t>Manutenzione e riparazioni</t>
        </is>
      </c>
    </row>
    <row r="8">
      <c r="F8" t="inlineStr">
        <is>
          <t>Spese condominiali</t>
        </is>
      </c>
    </row>
    <row r="9">
      <c r="F9" t="inlineStr">
        <is>
          <t>Assicurazione</t>
        </is>
      </c>
    </row>
    <row r="10">
      <c r="F10" t="inlineStr">
        <is>
          <t>IMU e tributi locali</t>
        </is>
      </c>
    </row>
    <row r="11">
      <c r="F11" t="inlineStr">
        <is>
          <t>Commercialista</t>
        </is>
      </c>
    </row>
    <row r="12">
      <c r="F12" t="inlineStr">
        <is>
          <t>Arredi e attrezzature</t>
        </is>
      </c>
    </row>
    <row r="13">
      <c r="F13" t="inlineStr">
        <is>
          <t>Foto e annunci</t>
        </is>
      </c>
    </row>
    <row r="14">
      <c r="F14" t="inlineStr">
        <is>
          <t>Altro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RentDue</dc:creator>
  <dc:title>Foglio di entrate e uscite per gli affitti brevi</dc:title>
  <dcterms:created xsi:type="dcterms:W3CDTF">2026-08-13T10:13:20Z</dcterms:created>
  <dcterms:modified xsi:type="dcterms:W3CDTF">2026-08-13T10:13:20Z</dcterms:modified>
</cp:coreProperties>
</file>